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u2063-my.sharepoint.com/personal/Nadia_Amoako-Gyampah_au-afcfta_org/Documents/Documents/Annual Procurement Plan/2026/"/>
    </mc:Choice>
  </mc:AlternateContent>
  <xr:revisionPtr revIDLastSave="29" documentId="8_{5B60C63B-BC89-4204-800F-A2A61E70258F}" xr6:coauthVersionLast="47" xr6:coauthVersionMax="47" xr10:uidLastSave="{EFFCE29D-3218-45FE-B0E5-EEE1468ADC2F}"/>
  <bookViews>
    <workbookView xWindow="-110" yWindow="-110" windowWidth="19420" windowHeight="10300" tabRatio="497" firstSheet="2" activeTab="3" xr2:uid="{00000000-000D-0000-FFFF-FFFF00000000}"/>
  </bookViews>
  <sheets>
    <sheet name="Consulting " sheetId="6" r:id="rId1"/>
    <sheet name="Non_Consulting" sheetId="8" r:id="rId2"/>
    <sheet name="Goods" sheetId="7" r:id="rId3"/>
    <sheet name="Works" sheetId="10" r:id="rId4"/>
    <sheet name="Sourcing Methods Mapping" sheetId="2" r:id="rId5"/>
  </sheets>
  <definedNames>
    <definedName name="_xlnm._FilterDatabase" localSheetId="0" hidden="1">'Consulting '!$C$3:$R$46</definedName>
    <definedName name="_xlnm._FilterDatabase" localSheetId="2" hidden="1">Goods!$C$3:$O$28</definedName>
    <definedName name="_xlnm._FilterDatabase" localSheetId="1" hidden="1">Non_Consulting!$C$3:$S$36</definedName>
    <definedName name="_xlnm._FilterDatabase" localSheetId="4" hidden="1">'Sourcing Methods Mapping'!$A$5:$A$8</definedName>
    <definedName name="_xlnm._FilterDatabase" localSheetId="3" hidden="1">Works!$C$3:$O$10</definedName>
    <definedName name="Category">'Sourcing Methods Mapping'!$A$5:$A$8</definedName>
    <definedName name="CS">'Sourcing Methods Mapping'!$D$5:$D$16</definedName>
    <definedName name="CW">'Sourcing Methods Mapping'!$C$5:$C$14</definedName>
    <definedName name="GO">'Sourcing Methods Mapping'!$B$5:$B$15</definedName>
    <definedName name="NC">'Sourcing Methods Mapping'!$E$5:$E$15</definedName>
    <definedName name="PrcCatgCode">'Sourcing Methods Mapping'!$H$5:$H$8</definedName>
    <definedName name="_xlnm.Print_Area" localSheetId="4">'Sourcing Methods Mapping'!$F$2:$M$52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0" l="1"/>
  <c r="L4" i="10"/>
  <c r="M4" i="10" s="1"/>
  <c r="N4" i="10" s="1"/>
  <c r="O4" i="10" s="1"/>
  <c r="L12" i="7"/>
  <c r="M12" i="7" s="1"/>
  <c r="N12" i="7" s="1"/>
  <c r="O12" i="7" s="1"/>
  <c r="L7" i="8"/>
  <c r="M7" i="8" s="1"/>
  <c r="N7" i="8" s="1"/>
  <c r="O7" i="8" s="1"/>
  <c r="P7" i="8" s="1"/>
  <c r="Q7" i="8" s="1"/>
  <c r="R7" i="8" s="1"/>
  <c r="S7" i="8" s="1"/>
  <c r="N6" i="8"/>
  <c r="M6" i="8"/>
  <c r="L6" i="8"/>
  <c r="S8" i="8"/>
  <c r="R8" i="8"/>
  <c r="Q8" i="8"/>
  <c r="P6" i="8"/>
  <c r="Q6" i="8" s="1"/>
  <c r="R6" i="8" s="1"/>
  <c r="S6" i="8" s="1"/>
  <c r="P8" i="8"/>
  <c r="O8" i="8"/>
  <c r="O6" i="8"/>
  <c r="P5" i="8"/>
  <c r="H26" i="8"/>
  <c r="L5" i="8"/>
  <c r="M5" i="8" s="1"/>
  <c r="N5" i="8" s="1"/>
  <c r="O5" i="8" s="1"/>
  <c r="Q5" i="8" s="1"/>
  <c r="R5" i="8" s="1"/>
  <c r="S5" i="8" s="1"/>
  <c r="H19" i="7"/>
  <c r="H37" i="6"/>
  <c r="N5" i="6"/>
  <c r="N6" i="6"/>
  <c r="N7" i="6"/>
  <c r="N4" i="6"/>
  <c r="N31" i="6"/>
  <c r="N18" i="7"/>
  <c r="O18" i="7" s="1"/>
  <c r="M9" i="7"/>
  <c r="N9" i="7" s="1"/>
  <c r="O9" i="7" s="1"/>
  <c r="M10" i="7"/>
  <c r="N10" i="7" s="1"/>
  <c r="O10" i="7" s="1"/>
  <c r="M18" i="7"/>
  <c r="L5" i="7"/>
  <c r="M5" i="7" s="1"/>
  <c r="N5" i="7" s="1"/>
  <c r="O5" i="7" s="1"/>
  <c r="L6" i="7"/>
  <c r="M6" i="7" s="1"/>
  <c r="N6" i="7" s="1"/>
  <c r="O6" i="7" s="1"/>
  <c r="L7" i="7"/>
  <c r="M7" i="7" s="1"/>
  <c r="N7" i="7" s="1"/>
  <c r="O7" i="7" s="1"/>
  <c r="L8" i="7"/>
  <c r="M8" i="7" s="1"/>
  <c r="N8" i="7" s="1"/>
  <c r="O8" i="7" s="1"/>
  <c r="L9" i="7"/>
  <c r="L10" i="7"/>
  <c r="L11" i="7"/>
  <c r="M11" i="7" s="1"/>
  <c r="N11" i="7" s="1"/>
  <c r="O11" i="7" s="1"/>
  <c r="L13" i="7"/>
  <c r="M13" i="7" s="1"/>
  <c r="N13" i="7" s="1"/>
  <c r="O13" i="7" s="1"/>
  <c r="L14" i="7"/>
  <c r="M14" i="7" s="1"/>
  <c r="N14" i="7" s="1"/>
  <c r="O14" i="7" s="1"/>
  <c r="L15" i="7"/>
  <c r="M15" i="7" s="1"/>
  <c r="N15" i="7" s="1"/>
  <c r="O15" i="7" s="1"/>
  <c r="L16" i="7"/>
  <c r="M16" i="7" s="1"/>
  <c r="N16" i="7" s="1"/>
  <c r="O16" i="7" s="1"/>
  <c r="L17" i="7"/>
  <c r="M17" i="7" s="1"/>
  <c r="N17" i="7" s="1"/>
  <c r="O17" i="7" s="1"/>
  <c r="L18" i="7"/>
  <c r="L4" i="7"/>
  <c r="M4" i="7" s="1"/>
  <c r="N4" i="7" s="1"/>
  <c r="O4" i="7" s="1"/>
  <c r="O25" i="8" l="1"/>
  <c r="P25" i="8" s="1"/>
  <c r="Q25" i="8" s="1"/>
  <c r="R25" i="8" s="1"/>
  <c r="S25" i="8" s="1"/>
  <c r="O10" i="8"/>
  <c r="P10" i="8" s="1"/>
  <c r="Q10" i="8" s="1"/>
  <c r="R10" i="8" s="1"/>
  <c r="S10" i="8" s="1"/>
  <c r="O11" i="8"/>
  <c r="P11" i="8" s="1"/>
  <c r="Q11" i="8" s="1"/>
  <c r="R11" i="8" s="1"/>
  <c r="S11" i="8" s="1"/>
  <c r="O12" i="8"/>
  <c r="P12" i="8" s="1"/>
  <c r="Q12" i="8" s="1"/>
  <c r="R12" i="8" s="1"/>
  <c r="S12" i="8" s="1"/>
  <c r="O13" i="8"/>
  <c r="P13" i="8" s="1"/>
  <c r="Q13" i="8" s="1"/>
  <c r="R13" i="8" s="1"/>
  <c r="S13" i="8" s="1"/>
  <c r="O14" i="8"/>
  <c r="P14" i="8" s="1"/>
  <c r="Q14" i="8" s="1"/>
  <c r="R14" i="8" s="1"/>
  <c r="S14" i="8" s="1"/>
  <c r="O15" i="8"/>
  <c r="P15" i="8" s="1"/>
  <c r="Q15" i="8" s="1"/>
  <c r="R15" i="8" s="1"/>
  <c r="S15" i="8" s="1"/>
  <c r="O16" i="8"/>
  <c r="P16" i="8" s="1"/>
  <c r="Q16" i="8" s="1"/>
  <c r="R16" i="8" s="1"/>
  <c r="S16" i="8" s="1"/>
  <c r="O17" i="8"/>
  <c r="P17" i="8" s="1"/>
  <c r="Q17" i="8" s="1"/>
  <c r="R17" i="8" s="1"/>
  <c r="S17" i="8" s="1"/>
  <c r="O18" i="8"/>
  <c r="P18" i="8" s="1"/>
  <c r="Q18" i="8" s="1"/>
  <c r="R18" i="8" s="1"/>
  <c r="S18" i="8" s="1"/>
  <c r="O19" i="8"/>
  <c r="P19" i="8" s="1"/>
  <c r="Q19" i="8" s="1"/>
  <c r="R19" i="8" s="1"/>
  <c r="S19" i="8" s="1"/>
  <c r="O20" i="8"/>
  <c r="P20" i="8" s="1"/>
  <c r="Q20" i="8" s="1"/>
  <c r="R20" i="8" s="1"/>
  <c r="S20" i="8" s="1"/>
  <c r="O21" i="8"/>
  <c r="P21" i="8" s="1"/>
  <c r="Q21" i="8" s="1"/>
  <c r="R21" i="8" s="1"/>
  <c r="S21" i="8" s="1"/>
  <c r="O22" i="8"/>
  <c r="P22" i="8" s="1"/>
  <c r="Q22" i="8" s="1"/>
  <c r="R22" i="8" s="1"/>
  <c r="S22" i="8" s="1"/>
  <c r="O23" i="8"/>
  <c r="P23" i="8" s="1"/>
  <c r="Q23" i="8" s="1"/>
  <c r="R23" i="8" s="1"/>
  <c r="S23" i="8" s="1"/>
  <c r="O24" i="8"/>
  <c r="P24" i="8" s="1"/>
  <c r="Q24" i="8" s="1"/>
  <c r="R24" i="8" s="1"/>
  <c r="S24" i="8" s="1"/>
  <c r="N9" i="8"/>
  <c r="O9" i="8" s="1"/>
  <c r="P9" i="8" s="1"/>
  <c r="Q9" i="8" s="1"/>
  <c r="R9" i="8" s="1"/>
  <c r="S9" i="8" s="1"/>
  <c r="K8" i="8"/>
  <c r="L8" i="8" s="1"/>
  <c r="M8" i="8" s="1"/>
  <c r="N8" i="8" s="1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2" i="6"/>
  <c r="N33" i="6"/>
  <c r="N34" i="6"/>
  <c r="N35" i="6"/>
  <c r="N36" i="6"/>
  <c r="N15" i="6"/>
  <c r="L36" i="6"/>
  <c r="L35" i="6"/>
  <c r="L32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3" i="6"/>
  <c r="L34" i="6"/>
  <c r="R15" i="6"/>
  <c r="Q15" i="6"/>
  <c r="O15" i="6"/>
  <c r="O14" i="6"/>
  <c r="L15" i="6"/>
  <c r="O13" i="6"/>
  <c r="N14" i="6"/>
  <c r="L14" i="6"/>
  <c r="N13" i="6"/>
  <c r="L13" i="6"/>
</calcChain>
</file>

<file path=xl/sharedStrings.xml><?xml version="1.0" encoding="utf-8"?>
<sst xmlns="http://schemas.openxmlformats.org/spreadsheetml/2006/main" count="699" uniqueCount="281">
  <si>
    <t>Review Type</t>
  </si>
  <si>
    <t>GO</t>
  </si>
  <si>
    <t>Prior</t>
  </si>
  <si>
    <t>CS</t>
  </si>
  <si>
    <t>CW</t>
  </si>
  <si>
    <t>Procurement Category Code</t>
  </si>
  <si>
    <t>NC</t>
  </si>
  <si>
    <t xml:space="preserve">RFP </t>
  </si>
  <si>
    <t xml:space="preserve">QCBS </t>
  </si>
  <si>
    <t>Goods</t>
  </si>
  <si>
    <t>Post</t>
  </si>
  <si>
    <t xml:space="preserve">RFB </t>
  </si>
  <si>
    <t xml:space="preserve">FBS </t>
  </si>
  <si>
    <t xml:space="preserve">RFQ </t>
  </si>
  <si>
    <t xml:space="preserve">LCS </t>
  </si>
  <si>
    <t>Consultant Services</t>
  </si>
  <si>
    <t xml:space="preserve">DIR </t>
  </si>
  <si>
    <t xml:space="preserve">QBS </t>
  </si>
  <si>
    <t xml:space="preserve">NC </t>
  </si>
  <si>
    <t>Non-Consulting Services</t>
  </si>
  <si>
    <t xml:space="preserve">UN </t>
  </si>
  <si>
    <t xml:space="preserve">CDS </t>
  </si>
  <si>
    <t xml:space="preserve">EA </t>
  </si>
  <si>
    <t xml:space="preserve">CDD </t>
  </si>
  <si>
    <t xml:space="preserve">INDV </t>
  </si>
  <si>
    <t>Procurement Method Definition</t>
  </si>
  <si>
    <t>IMP</t>
  </si>
  <si>
    <t xml:space="preserve">FCA </t>
  </si>
  <si>
    <t>Quality and Cost-Based Selection</t>
  </si>
  <si>
    <t>Request for Proposals</t>
  </si>
  <si>
    <t>COMM</t>
  </si>
  <si>
    <t xml:space="preserve">APA </t>
  </si>
  <si>
    <t xml:space="preserve">NPO </t>
  </si>
  <si>
    <t>Fixed Budget Selection</t>
  </si>
  <si>
    <t>Request for Bids</t>
  </si>
  <si>
    <t xml:space="preserve">PPP </t>
  </si>
  <si>
    <t>BANK</t>
  </si>
  <si>
    <t>Least Cost Selection</t>
  </si>
  <si>
    <t>Request for Quotations</t>
  </si>
  <si>
    <t xml:space="preserve">CP </t>
  </si>
  <si>
    <t xml:space="preserve">PRA </t>
  </si>
  <si>
    <t>Quality Based Selection</t>
  </si>
  <si>
    <t>Direct Selection</t>
  </si>
  <si>
    <t xml:space="preserve">CAPA </t>
  </si>
  <si>
    <t xml:space="preserve">CQS </t>
  </si>
  <si>
    <t>Consultant Qualification Selection</t>
  </si>
  <si>
    <t xml:space="preserve">CCP </t>
  </si>
  <si>
    <t>UN Agencies (Direct)</t>
  </si>
  <si>
    <t>Individual Consultant Selection</t>
  </si>
  <si>
    <t>Procurement Agents</t>
  </si>
  <si>
    <t>Force Account</t>
  </si>
  <si>
    <t>Public Private Partnerships</t>
  </si>
  <si>
    <t>Type of Competition Code</t>
  </si>
  <si>
    <t>OC</t>
  </si>
  <si>
    <t>LC</t>
  </si>
  <si>
    <t>DC</t>
  </si>
  <si>
    <t xml:space="preserve">Open Competition </t>
  </si>
  <si>
    <t xml:space="preserve">Limited Competition </t>
  </si>
  <si>
    <t xml:space="preserve">Direct Competition </t>
  </si>
  <si>
    <t xml:space="preserve">Type of Competition </t>
  </si>
  <si>
    <t xml:space="preserve">Invitation Date </t>
  </si>
  <si>
    <t xml:space="preserve">Opening Date </t>
  </si>
  <si>
    <t xml:space="preserve">Evaluation Date </t>
  </si>
  <si>
    <t xml:space="preserve">Approval Date </t>
  </si>
  <si>
    <t xml:space="preserve">Contract Vetting </t>
  </si>
  <si>
    <t xml:space="preserve">Contract Signing </t>
  </si>
  <si>
    <t xml:space="preserve">Request Submission Date  
</t>
  </si>
  <si>
    <t xml:space="preserve">Combined Evaluation </t>
  </si>
  <si>
    <t>Opening of Financial Proposal</t>
  </si>
  <si>
    <t>Sourcing Category Code</t>
  </si>
  <si>
    <t>Sourcing Type of Competition</t>
  </si>
  <si>
    <t>Sourcing Category Definition</t>
  </si>
  <si>
    <t>Sourcing Method Definition</t>
  </si>
  <si>
    <t>Sourcing Method Code (GO)</t>
  </si>
  <si>
    <t>Sourcing Method Code (CS)</t>
  </si>
  <si>
    <t>Sourcing Method Code (NC)</t>
  </si>
  <si>
    <t xml:space="preserve">Name of Departement </t>
  </si>
  <si>
    <t xml:space="preserve">Planner Name </t>
  </si>
  <si>
    <t xml:space="preserve">Date of Submission </t>
  </si>
  <si>
    <t>W</t>
  </si>
  <si>
    <t>Works</t>
  </si>
  <si>
    <t>Sourcing Method Code (W)</t>
  </si>
  <si>
    <t>Sourcing 
Method</t>
  </si>
  <si>
    <t xml:space="preserve">
Category - Sourcing </t>
  </si>
  <si>
    <t>NON CONSULTING</t>
  </si>
  <si>
    <t>MS</t>
  </si>
  <si>
    <t xml:space="preserve">Advertising Date </t>
  </si>
  <si>
    <t>Q1</t>
  </si>
  <si>
    <t>AfCFTA/AHRMD/NC/001</t>
  </si>
  <si>
    <t>AfCFTA/AHRMD/NC/002</t>
  </si>
  <si>
    <t>AfCFTA/AHRMD/NC/003</t>
  </si>
  <si>
    <t>RFQ</t>
  </si>
  <si>
    <t>DIR</t>
  </si>
  <si>
    <t>IPs</t>
  </si>
  <si>
    <t>Q3</t>
  </si>
  <si>
    <t>Q2</t>
  </si>
  <si>
    <t>Hiring a facilitator for Continuous Improvement Culture: Foster a culture of continuous improvement through regular feedback and innovation sessions</t>
  </si>
  <si>
    <t>AfCFTA/AHRMD/CS/001</t>
  </si>
  <si>
    <t>AfCFTA/AHRMD/CS/002</t>
  </si>
  <si>
    <t>AfCFTA/AHRMD/CS/003</t>
  </si>
  <si>
    <t>AfCFTA/AHRMD/CS/004</t>
  </si>
  <si>
    <t>AfCFTA/AHRMD/CS/005</t>
  </si>
  <si>
    <t>AfCFTA/AHRMD/CS/007</t>
  </si>
  <si>
    <t>INDV</t>
  </si>
  <si>
    <t>AfCFTA/COMMS/NC/001</t>
  </si>
  <si>
    <t>AfCFTA/COMMS/NC/002</t>
  </si>
  <si>
    <t>AfCFTA/COMMS/NC/003</t>
  </si>
  <si>
    <t>AfCFTA/COMMS/NC/004</t>
  </si>
  <si>
    <t>AfCFTA/COMMS/NC/006</t>
  </si>
  <si>
    <t>AfCFTA/CUSTM/CS/001</t>
  </si>
  <si>
    <t>AfCFTA/CUSTM/CS/003</t>
  </si>
  <si>
    <t>AfCFTA/CUSTM/CS/004</t>
  </si>
  <si>
    <t>AfCFTA/CUSTM/CS/005</t>
  </si>
  <si>
    <t>Nadia Amoako-Gyampah</t>
  </si>
  <si>
    <t>Nadia Amoako-Gymapah</t>
  </si>
  <si>
    <t>Hire a consultant to Develop a comprehensive AfCFTA career Development Plan</t>
  </si>
  <si>
    <t>Hiring a consultant to develop additional SOP</t>
  </si>
  <si>
    <t xml:space="preserve">Hiring of IT trainers for MS Software </t>
  </si>
  <si>
    <t>QCBS</t>
  </si>
  <si>
    <t>Acquisition of BRP/DRP software and training</t>
  </si>
  <si>
    <t>Acquisition of GPS for fleet control and management</t>
  </si>
  <si>
    <t>Purchase 20 laptops and 10 deskstops</t>
  </si>
  <si>
    <t>Acquisition of Access Control System</t>
  </si>
  <si>
    <t>Data Privacy and protection system</t>
  </si>
  <si>
    <t>Engagement of a marketing firm to provide consultancy services for media coverage and promotion of the AfCFTA Secretariat's flagship events.</t>
  </si>
  <si>
    <t>AfCFTA/CUSTM/CS/002</t>
  </si>
  <si>
    <t>AfCFTA/COMMS/CS/001</t>
  </si>
  <si>
    <t>AfCFTA/COMMS/CS/002</t>
  </si>
  <si>
    <t>1. AFREXIMBANK        2.  Korea-AfCFTA Fund</t>
  </si>
  <si>
    <t>Word Bank - BIASHARA</t>
  </si>
  <si>
    <t>May 2026</t>
  </si>
  <si>
    <t>July  2026</t>
  </si>
  <si>
    <t>Subscription for the AfCFTA communication  media tools</t>
  </si>
  <si>
    <t>Website development  (recruit consultancy firm to revamp AfCFTA website)</t>
  </si>
  <si>
    <t>AFREXIMBANK</t>
  </si>
  <si>
    <t xml:space="preserve"> AFDB Institutional Cap. building Project.                                                                                                                                  Afreximbank</t>
  </si>
  <si>
    <t>Subscription to Meltwater ( M&amp; E tool)</t>
  </si>
  <si>
    <t>April 2026</t>
  </si>
  <si>
    <t>Qurterly fees</t>
  </si>
  <si>
    <t xml:space="preserve">May </t>
  </si>
  <si>
    <t xml:space="preserve">July  </t>
  </si>
  <si>
    <t xml:space="preserve">April </t>
  </si>
  <si>
    <t>AfCFTA/AHRMD/GO/001</t>
  </si>
  <si>
    <t>AfCFTA/AHRMD/GO/002</t>
  </si>
  <si>
    <t>AfCFTA/AHRMD/GO/003</t>
  </si>
  <si>
    <t>AfCFTA/AHRMD/GO/004</t>
  </si>
  <si>
    <t>AfCFTA/AHRMD/GO/005</t>
  </si>
  <si>
    <t>AfCFTA/AHRMD/GO/006</t>
  </si>
  <si>
    <t>AfCFTA/AHRMD/GO/007</t>
  </si>
  <si>
    <t>AfCFTA/AHRMD/GO/008</t>
  </si>
  <si>
    <t xml:space="preserve">Procurement of  AfCFTA IPAD for pre recordings </t>
  </si>
  <si>
    <t>Printing of AfCFTA Factsheet and other knowledge materials</t>
  </si>
  <si>
    <t>Production of AfCFTA  branded material ( pull up banners, folders, pens, ( staff ID lanyard, and ID covers )</t>
  </si>
  <si>
    <t>May</t>
  </si>
  <si>
    <t>Recruit a consultanting Firm for the implementation of the AfCFTA Joint Customs Curriculum with the African Schools of Customs</t>
  </si>
  <si>
    <t xml:space="preserve">Recruit a consultant to develop the dedicated training on relevant AfCFTA customs-related topics to the identified African private Sector Associations </t>
  </si>
  <si>
    <t>Recruit a consultant to develop a regulatory framework governing short sea shipping between African countries</t>
  </si>
  <si>
    <t>Recruit a consultant to  develop a binding regulatory framework governing the AfCFTA STR at the continental level.</t>
  </si>
  <si>
    <t>EU-TAF</t>
  </si>
  <si>
    <t>Korea-AfCFTA Fund</t>
  </si>
  <si>
    <t>EU-AUPPAP</t>
  </si>
  <si>
    <t>Consultancy Services - technical assistance for one junior expert for trade remedies</t>
  </si>
  <si>
    <t>Consultancy Services - technical assistance for one long term senior experts for trade remedies</t>
  </si>
  <si>
    <t>Consultacy Services - Hiring to consult SPS and TBT Notification System</t>
  </si>
  <si>
    <t>Consultancy for technical support to member states on tariff offers</t>
  </si>
  <si>
    <t>Consultancy on legal trade professional for the implementation of Annex 1 of Trade in Goods Protocol</t>
  </si>
  <si>
    <t>AfCFTA/DTIG/CS/001</t>
  </si>
  <si>
    <t>AfCFTA/DTIG/CS/002</t>
  </si>
  <si>
    <t>AfCFTA/DTIG/CS/003</t>
  </si>
  <si>
    <t>AfCFTA/DTIG/CS/004</t>
  </si>
  <si>
    <t>AfCFTA/DTIG/CS/005</t>
  </si>
  <si>
    <t>AfCFTA/DTIG/CS/006</t>
  </si>
  <si>
    <t>AfCFTA/DTIG/CS/007</t>
  </si>
  <si>
    <t>AfCFTA/DTIG/CS/008</t>
  </si>
  <si>
    <t>AfCFTA/DTIG/CS/009</t>
  </si>
  <si>
    <t xml:space="preserve">EU TAF/ World bank </t>
  </si>
  <si>
    <t>CFT041038MB (World bank - BIASHARA)/ EU TAF</t>
  </si>
  <si>
    <t>World bank - BIASHARA</t>
  </si>
  <si>
    <t xml:space="preserve"> World bank - BIASHARA</t>
  </si>
  <si>
    <t xml:space="preserve">Dissemination of information-sharing products on tools for identification and reporting of NTBs (Media platform: radio/podcast/TV interview) (procurement of pamphlets, fliers, Tshirts) </t>
  </si>
  <si>
    <t>AfCFTA/COMMS/GO/001</t>
  </si>
  <si>
    <t>AfCFTA/COMMS/GO/002</t>
  </si>
  <si>
    <t>AfCFTA/COMMS/GO/003</t>
  </si>
  <si>
    <t>AfCFTA/DTIG/GO/001</t>
  </si>
  <si>
    <t>June</t>
  </si>
  <si>
    <t>Consultancy to develop a common system for collection and compiletion of standardized data on Trade in Services under the AfCFTA</t>
  </si>
  <si>
    <t>Consultancy to update the AfCFTA Tourism Services Tool</t>
  </si>
  <si>
    <t>Consultancy to finalize the development of the AfCFTA Air Transport Tool</t>
  </si>
  <si>
    <t>Consultancy to develop the barometer for monitoring the implementation of the Protocol on Trade in Services and assist MS in identifying non-conforming measures in services trade for their alignment</t>
  </si>
  <si>
    <t>Consultancy to develop publication of the policy briefs in all services sectors under the AfCFTA</t>
  </si>
  <si>
    <t xml:space="preserve">Consultancy to develop sectoral and mutual recognition agreements in the different profesional areas </t>
  </si>
  <si>
    <t>Consultancy to develop regulatory frameworks in the additional services sectors</t>
  </si>
  <si>
    <t>AfCFTA/DTIS/CS/001</t>
  </si>
  <si>
    <t>AfCFTA/DTIS/CS/002</t>
  </si>
  <si>
    <t>AfCFTA/DTIS/CS/003</t>
  </si>
  <si>
    <t>AfCFTA/DTIS/CS/004</t>
  </si>
  <si>
    <t>AfCFTA/DTIS/CS/005</t>
  </si>
  <si>
    <t>AfCFTA/DTIS/CS/006</t>
  </si>
  <si>
    <t>AfCFTA/DTIS/CS/007</t>
  </si>
  <si>
    <t>IP</t>
  </si>
  <si>
    <t xml:space="preserve">June </t>
  </si>
  <si>
    <t xml:space="preserve">July </t>
  </si>
  <si>
    <t xml:space="preserve"> Nov</t>
  </si>
  <si>
    <t>Sept</t>
  </si>
  <si>
    <t xml:space="preserve">Consultancy for Event Management Company for Agri Trade Action Plan Domestication </t>
  </si>
  <si>
    <t>Consultancy for service for development of Private Sector Impact Investment Fund</t>
  </si>
  <si>
    <t xml:space="preserve">Consultancy Services for Development of Feasibility studies for National Strategic Reserves </t>
  </si>
  <si>
    <t>AfCFTA/PSU/CS/001</t>
  </si>
  <si>
    <t>AfCFTA/PSU/CS/002</t>
  </si>
  <si>
    <t>AfCFTA/PSU/CS/004</t>
  </si>
  <si>
    <t>35,000,00</t>
  </si>
  <si>
    <t>ACIAR/KOREA</t>
  </si>
  <si>
    <t xml:space="preserve">Wold Bank </t>
  </si>
  <si>
    <t>July</t>
  </si>
  <si>
    <t>Technical consultant for Trade Sandbox under the regional policy dialogue programme</t>
  </si>
  <si>
    <t>AfCFTA/PS/CS/001</t>
  </si>
  <si>
    <t xml:space="preserve">September </t>
  </si>
  <si>
    <t xml:space="preserve"> June </t>
  </si>
  <si>
    <t xml:space="preserve">Korea-AfCFTA Fund </t>
  </si>
  <si>
    <t>AfCFTA/PS/NC/007</t>
  </si>
  <si>
    <t>Training facitator for regional SME engagement programme</t>
  </si>
  <si>
    <t xml:space="preserve">Training facilitator for regional SME engagement programme </t>
  </si>
  <si>
    <t>Training facilitator at Biashara Afrika 2026</t>
  </si>
  <si>
    <t>Training facilitator for SME Booster Initiative</t>
  </si>
  <si>
    <t>AfCFTA/PS/NC/001</t>
  </si>
  <si>
    <t>AfCFTA/PS/NC/002</t>
  </si>
  <si>
    <t>AfCFTA/PS/NC/003</t>
  </si>
  <si>
    <t>AfCFTA/PS/NC/004</t>
  </si>
  <si>
    <t>AfCFTA/PS/NC/005</t>
  </si>
  <si>
    <t>AfCFTA/PS/NC/006</t>
  </si>
  <si>
    <t>AfCFTA/PS/NC/008</t>
  </si>
  <si>
    <t>AfCFTA/PS/NC/009</t>
  </si>
  <si>
    <t>AfCFTA/PS/NC/010</t>
  </si>
  <si>
    <t>AfCFTA/PS/NC/011</t>
  </si>
  <si>
    <t>AfCFTA/PS/NC/012</t>
  </si>
  <si>
    <t>World Bank Biashara</t>
  </si>
  <si>
    <t xml:space="preserve">November </t>
  </si>
  <si>
    <t xml:space="preserve"> April </t>
  </si>
  <si>
    <t xml:space="preserve"> September  </t>
  </si>
  <si>
    <t xml:space="preserve"> October </t>
  </si>
  <si>
    <t xml:space="preserve"> May </t>
  </si>
  <si>
    <t xml:space="preserve"> September </t>
  </si>
  <si>
    <t xml:space="preserve"> November </t>
  </si>
  <si>
    <t>Production of the AfCFTA Protocol Manual</t>
  </si>
  <si>
    <t>AfCFTA/PRO/CS/001</t>
  </si>
  <si>
    <t>AfCFTA/PRO/CS/002</t>
  </si>
  <si>
    <t>Hiring a individual Consultant to develop comprehensive E-Learning Platform and onboarding programs using interactive and immersive technologies.</t>
  </si>
  <si>
    <t xml:space="preserve"> Q3</t>
  </si>
  <si>
    <t xml:space="preserve">Service to conduct media training for Management </t>
  </si>
  <si>
    <t xml:space="preserve">PO issue Date </t>
  </si>
  <si>
    <t>October</t>
  </si>
  <si>
    <t>April</t>
  </si>
  <si>
    <r>
      <rPr>
        <b/>
        <u/>
        <sz val="11"/>
        <color theme="1"/>
        <rFont val="Cambria"/>
        <family val="1"/>
      </rPr>
      <t>Reference No</t>
    </r>
    <r>
      <rPr>
        <b/>
        <sz val="11"/>
        <color theme="1"/>
        <rFont val="Cambria"/>
        <family val="1"/>
      </rPr>
      <t xml:space="preserve">. 
</t>
    </r>
  </si>
  <si>
    <r>
      <rPr>
        <b/>
        <u/>
        <sz val="11"/>
        <color theme="1"/>
        <rFont val="Cambria"/>
        <family val="1"/>
        <scheme val="major"/>
      </rPr>
      <t>Estimated Amount</t>
    </r>
    <r>
      <rPr>
        <b/>
        <sz val="11"/>
        <color theme="1"/>
        <rFont val="Cambria"/>
        <family val="1"/>
        <scheme val="major"/>
      </rPr>
      <t xml:space="preserve"> in US$
</t>
    </r>
  </si>
  <si>
    <r>
      <rPr>
        <b/>
        <u/>
        <sz val="10"/>
        <color theme="1"/>
        <rFont val="Cambria"/>
        <family val="1"/>
        <scheme val="major"/>
      </rPr>
      <t>Financed By</t>
    </r>
    <r>
      <rPr>
        <b/>
        <sz val="10"/>
        <color theme="1"/>
        <rFont val="Cambria"/>
        <family val="1"/>
        <scheme val="major"/>
      </rPr>
      <t xml:space="preserve">
</t>
    </r>
  </si>
  <si>
    <r>
      <rPr>
        <b/>
        <u/>
        <sz val="11"/>
        <rFont val="Arial"/>
        <family val="2"/>
      </rPr>
      <t>Description</t>
    </r>
    <r>
      <rPr>
        <b/>
        <sz val="11"/>
        <rFont val="Arial"/>
        <family val="2"/>
      </rPr>
      <t xml:space="preserve">
(Value cannot exceed 250 Characters)
</t>
    </r>
  </si>
  <si>
    <r>
      <rPr>
        <b/>
        <u/>
        <sz val="11"/>
        <rFont val="Cambria"/>
        <family val="1"/>
      </rPr>
      <t xml:space="preserve">Description
</t>
    </r>
    <r>
      <rPr>
        <b/>
        <sz val="11"/>
        <rFont val="Cambria"/>
        <family val="1"/>
      </rPr>
      <t xml:space="preserve">(Value cannot exceed 250 Characters)
</t>
    </r>
  </si>
  <si>
    <r>
      <rPr>
        <b/>
        <u/>
        <sz val="11"/>
        <rFont val="Cambria"/>
        <family val="1"/>
      </rPr>
      <t>Reference No</t>
    </r>
    <r>
      <rPr>
        <b/>
        <sz val="11"/>
        <rFont val="Cambria"/>
        <family val="1"/>
      </rPr>
      <t xml:space="preserve">. 
</t>
    </r>
  </si>
  <si>
    <r>
      <rPr>
        <b/>
        <u/>
        <sz val="11"/>
        <rFont val="Cambria"/>
        <family val="1"/>
      </rPr>
      <t>Estimated Amount</t>
    </r>
    <r>
      <rPr>
        <b/>
        <sz val="11"/>
        <rFont val="Cambria"/>
        <family val="1"/>
      </rPr>
      <t xml:space="preserve"> in US$
</t>
    </r>
  </si>
  <si>
    <r>
      <rPr>
        <b/>
        <u/>
        <sz val="11"/>
        <rFont val="Cambria"/>
        <family val="1"/>
      </rPr>
      <t xml:space="preserve">Financed By
</t>
    </r>
  </si>
  <si>
    <r>
      <rPr>
        <b/>
        <u/>
        <sz val="10"/>
        <rFont val="Cambria"/>
        <family val="1"/>
      </rPr>
      <t xml:space="preserve">Financed By
</t>
    </r>
  </si>
  <si>
    <t>August</t>
  </si>
  <si>
    <r>
      <t>Hiring a HR firm to assist on recruitment,</t>
    </r>
    <r>
      <rPr>
        <sz val="12"/>
        <color rgb="FF00B050"/>
        <rFont val="Arial"/>
        <family val="2"/>
      </rPr>
      <t xml:space="preserve"> written</t>
    </r>
    <r>
      <rPr>
        <sz val="12"/>
        <color rgb="FF000000"/>
        <rFont val="Arial"/>
        <family val="2"/>
      </rPr>
      <t xml:space="preserve"> tests, psychotests </t>
    </r>
    <r>
      <rPr>
        <sz val="12"/>
        <color rgb="FF00B050"/>
        <rFont val="Arial"/>
        <family val="2"/>
      </rPr>
      <t>and Background check</t>
    </r>
  </si>
  <si>
    <t>Recruit five (5) consultants to develop Training materials for 5 AfCFTA customs-related topics</t>
  </si>
  <si>
    <t>Consultancy Services - technical assistance for two (2) long term senior experts for the implementation of Competition Policy</t>
  </si>
  <si>
    <t>Consultancy Services - Technical Assistance for two (2) experts on non-tariff measures</t>
  </si>
  <si>
    <t>Consultancy Services - technical assistance for one (1) long term junior - level expert for the negotiation, finalisation and implementation of the AfCFTA Rules of Origin</t>
  </si>
  <si>
    <t>Consultancy Services -  technical assistancefor two (2) long-term mid-level experts for the negotiation, finalisation and implementation of the AfCFTA Rules of Origin(RoO)</t>
  </si>
  <si>
    <t>Payment of various IT licence fees</t>
  </si>
  <si>
    <t>Request for Cleaning and Janitorial Services</t>
  </si>
  <si>
    <t>Renewal of Vehicle Insurance</t>
  </si>
  <si>
    <t>Provision of Services for the Design, Production and Installation of AfCFTA Office Branding and Visual Identity Elements ( logo changes in and around Secretariat building)</t>
  </si>
  <si>
    <t xml:space="preserve">Website quarterly maintenance (current website maintenance)  </t>
  </si>
  <si>
    <t>Event Management Service provider for Biashara Afrika 2026</t>
  </si>
  <si>
    <t xml:space="preserve">Acquisition of HR - IA/Chatbot sofware </t>
  </si>
  <si>
    <t>Purchase various IT equipments (UPS, cables, extension etc)</t>
  </si>
  <si>
    <t>Purchase and production of Protocol Ceremonial Items,flags, Protocol attire and Member States Name Plates for official AfCFTA events</t>
  </si>
  <si>
    <t>Purchase of Toners and office Stationary (Papers, pens, etc)</t>
  </si>
  <si>
    <t xml:space="preserve"> Purchase additional furnitures and Office equipment.</t>
  </si>
  <si>
    <t>AfCFTA/AHRMD/GO/009</t>
  </si>
  <si>
    <t xml:space="preserve">Refurbish office space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</si>
</sst>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/mm/dd"/>
    <numFmt numFmtId="167" formatCode="[$-409]d\-mmm\-yy;@"/>
    <numFmt numFmtId="168" formatCode="&quot; &quot;* #,##0.00&quot; &quot;;&quot; &quot;* &quot;(&quot;#,##0.00&quot;)&quot;;&quot; &quot;* &quot;-&quot;#&quot; &quot;;&quot; &quot;@&quot; &quot;"/>
    <numFmt numFmtId="169" formatCode="[$USD]\ #,##0.00"/>
  </numFmts>
  <fonts count="4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11"/>
      <name val="Cambria"/>
      <family val="1"/>
    </font>
    <font>
      <sz val="11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11"/>
      <color theme="0"/>
      <name val="Cambria"/>
      <family val="1"/>
    </font>
    <font>
      <sz val="11"/>
      <color rgb="FF000000"/>
      <name val="Arial"/>
      <family val="2"/>
    </font>
    <font>
      <sz val="12"/>
      <color rgb="FF000000"/>
      <name val="Aptos Narrow"/>
      <family val="2"/>
    </font>
    <font>
      <b/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Cambria"/>
      <family val="1"/>
    </font>
    <font>
      <sz val="10"/>
      <color rgb="FF000000"/>
      <name val="Arial"/>
      <family val="2"/>
    </font>
    <font>
      <b/>
      <sz val="11"/>
      <color rgb="FFFFFFFF"/>
      <name val="Cambria"/>
      <family val="1"/>
    </font>
    <font>
      <b/>
      <sz val="11"/>
      <color rgb="FF000000"/>
      <name val="Cambria"/>
      <family val="1"/>
    </font>
    <font>
      <b/>
      <sz val="11"/>
      <color rgb="FFFFFFFF"/>
      <name val="Arial"/>
      <family val="2"/>
    </font>
    <font>
      <sz val="12"/>
      <name val="Calibri"/>
      <family val="2"/>
      <scheme val="minor"/>
    </font>
    <font>
      <b/>
      <sz val="11"/>
      <color theme="1"/>
      <name val="Cambria"/>
      <family val="1"/>
    </font>
    <font>
      <b/>
      <u/>
      <sz val="11"/>
      <color theme="1"/>
      <name val="Cambria"/>
      <family val="1"/>
    </font>
    <font>
      <b/>
      <u/>
      <sz val="10"/>
      <color theme="1"/>
      <name val="Arial"/>
      <family val="2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u/>
      <sz val="10"/>
      <color theme="1"/>
      <name val="Cambria"/>
      <family val="1"/>
      <scheme val="major"/>
    </font>
    <font>
      <b/>
      <u/>
      <sz val="11"/>
      <name val="Arial"/>
      <family val="2"/>
    </font>
    <font>
      <b/>
      <sz val="11"/>
      <name val="Cambria"/>
      <family val="1"/>
    </font>
    <font>
      <b/>
      <u/>
      <sz val="11"/>
      <name val="Cambria"/>
      <family val="1"/>
    </font>
    <font>
      <b/>
      <u/>
      <sz val="10"/>
      <name val="Arial"/>
      <family val="2"/>
    </font>
    <font>
      <b/>
      <sz val="10"/>
      <name val="Cambria"/>
      <family val="1"/>
    </font>
    <font>
      <b/>
      <u/>
      <sz val="10"/>
      <name val="Cambria"/>
      <family val="1"/>
    </font>
    <font>
      <sz val="12"/>
      <color rgb="FF00B05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6" tint="-0.249977111117893"/>
        <bgColor theme="4" tint="0.79998168889431442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963634"/>
        <bgColor rgb="FF963634"/>
      </patternFill>
    </fill>
    <fill>
      <patternFill patternType="solid">
        <fgColor rgb="FFDA9694"/>
        <bgColor rgb="FFDA969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5" tint="0.39997558519241921"/>
        <bgColor rgb="FF96363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6ED4A6"/>
      </left>
      <right style="thin">
        <color rgb="FF6ED4A6"/>
      </right>
      <top style="thin">
        <color rgb="FF6ED4A6"/>
      </top>
      <bottom style="thin">
        <color rgb="FF6ED4A6"/>
      </bottom>
      <diagonal/>
    </border>
    <border>
      <left style="thin">
        <color rgb="FF6ED4A6"/>
      </left>
      <right/>
      <top style="thin">
        <color rgb="FF6ED4A6"/>
      </top>
      <bottom style="thin">
        <color rgb="FF6ED4A6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/>
      <right style="thin">
        <color rgb="FF6ED4A6"/>
      </right>
      <top style="thin">
        <color rgb="FF6ED4A6"/>
      </top>
      <bottom style="thin">
        <color rgb="FF6ED4A6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7" fillId="0" borderId="0" applyNumberFormat="0" applyFont="0" applyBorder="0" applyProtection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2" applyFont="1"/>
    <xf numFmtId="49" fontId="5" fillId="2" borderId="2" xfId="2" applyNumberFormat="1" applyFont="1" applyFill="1" applyBorder="1" applyAlignment="1">
      <alignment horizontal="center" vertical="top" wrapText="1"/>
    </xf>
    <xf numFmtId="49" fontId="5" fillId="2" borderId="3" xfId="2" applyNumberFormat="1" applyFont="1" applyFill="1" applyBorder="1" applyAlignment="1">
      <alignment horizontal="center" vertical="top" wrapText="1"/>
    </xf>
    <xf numFmtId="0" fontId="4" fillId="0" borderId="0" xfId="2" applyFont="1" applyAlignment="1">
      <alignment vertical="center"/>
    </xf>
    <xf numFmtId="49" fontId="6" fillId="0" borderId="0" xfId="2" applyNumberFormat="1" applyFont="1"/>
    <xf numFmtId="49" fontId="4" fillId="0" borderId="0" xfId="2" applyNumberFormat="1" applyFont="1"/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7" fillId="0" borderId="0" xfId="2" applyFont="1" applyAlignment="1">
      <alignment horizontal="center"/>
    </xf>
    <xf numFmtId="166" fontId="4" fillId="0" borderId="0" xfId="3" applyNumberFormat="1" applyFont="1" applyProtection="1"/>
    <xf numFmtId="49" fontId="4" fillId="0" borderId="0" xfId="2" applyNumberFormat="1" applyFont="1" applyAlignment="1">
      <alignment horizontal="center" vertical="center"/>
    </xf>
    <xf numFmtId="49" fontId="8" fillId="0" borderId="0" xfId="2" applyNumberFormat="1" applyFont="1" applyAlignment="1">
      <alignment horizontal="center"/>
    </xf>
    <xf numFmtId="49" fontId="5" fillId="3" borderId="2" xfId="2" applyNumberFormat="1" applyFont="1" applyFill="1" applyBorder="1" applyAlignment="1">
      <alignment horizontal="center" vertical="top" wrapText="1"/>
    </xf>
    <xf numFmtId="49" fontId="5" fillId="3" borderId="2" xfId="2" applyNumberFormat="1" applyFont="1" applyFill="1" applyBorder="1" applyAlignment="1">
      <alignment horizontal="center" vertical="center" wrapText="1"/>
    </xf>
    <xf numFmtId="0" fontId="4" fillId="4" borderId="0" xfId="2" applyFont="1" applyFill="1"/>
    <xf numFmtId="0" fontId="4" fillId="4" borderId="0" xfId="2" applyFont="1" applyFill="1" applyAlignment="1">
      <alignment horizontal="center" vertical="center"/>
    </xf>
    <xf numFmtId="49" fontId="4" fillId="4" borderId="0" xfId="2" applyNumberFormat="1" applyFont="1" applyFill="1"/>
    <xf numFmtId="49" fontId="4" fillId="4" borderId="0" xfId="2" applyNumberFormat="1" applyFont="1" applyFill="1" applyAlignment="1">
      <alignment horizontal="center" vertical="center"/>
    </xf>
    <xf numFmtId="0" fontId="4" fillId="4" borderId="0" xfId="2" applyFont="1" applyFill="1" applyAlignment="1">
      <alignment vertical="center"/>
    </xf>
    <xf numFmtId="49" fontId="6" fillId="4" borderId="0" xfId="2" applyNumberFormat="1" applyFont="1" applyFill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2" fillId="7" borderId="0" xfId="0" applyFont="1" applyFill="1" applyAlignment="1">
      <alignment vertical="center" wrapText="1"/>
    </xf>
    <xf numFmtId="0" fontId="3" fillId="7" borderId="0" xfId="0" applyFont="1" applyFill="1" applyAlignment="1">
      <alignment vertical="center" wrapText="1"/>
    </xf>
    <xf numFmtId="0" fontId="13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12" fillId="5" borderId="0" xfId="0" applyFont="1" applyFill="1" applyAlignment="1">
      <alignment vertical="center" wrapText="1"/>
    </xf>
    <xf numFmtId="0" fontId="12" fillId="7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vertical="center" wrapText="1"/>
    </xf>
    <xf numFmtId="0" fontId="15" fillId="7" borderId="0" xfId="0" applyFont="1" applyFill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14" fillId="7" borderId="0" xfId="0" applyFont="1" applyFill="1" applyAlignment="1">
      <alignment vertical="center" wrapText="1"/>
    </xf>
    <xf numFmtId="49" fontId="16" fillId="9" borderId="0" xfId="0" applyNumberFormat="1" applyFont="1" applyFill="1" applyAlignment="1" applyProtection="1">
      <alignment vertical="center" wrapText="1"/>
      <protection locked="0"/>
    </xf>
    <xf numFmtId="49" fontId="16" fillId="9" borderId="0" xfId="0" applyNumberFormat="1" applyFont="1" applyFill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165" fontId="16" fillId="9" borderId="0" xfId="4" applyFont="1" applyFill="1" applyBorder="1" applyAlignment="1">
      <alignment horizontal="center" vertical="center" wrapText="1"/>
    </xf>
    <xf numFmtId="1" fontId="16" fillId="9" borderId="0" xfId="1" applyNumberFormat="1" applyFont="1" applyFill="1" applyBorder="1" applyAlignment="1" applyProtection="1">
      <alignment horizontal="center" vertical="center" wrapText="1"/>
      <protection locked="0"/>
    </xf>
    <xf numFmtId="49" fontId="16" fillId="9" borderId="0" xfId="1" applyNumberFormat="1" applyFont="1" applyFill="1" applyBorder="1" applyAlignment="1" applyProtection="1">
      <alignment horizontal="center" vertical="center" wrapText="1"/>
      <protection locked="0"/>
    </xf>
    <xf numFmtId="167" fontId="16" fillId="9" borderId="0" xfId="0" applyNumberFormat="1" applyFont="1" applyFill="1" applyAlignment="1">
      <alignment horizontal="center" vertical="center" wrapText="1"/>
    </xf>
    <xf numFmtId="0" fontId="18" fillId="8" borderId="0" xfId="0" applyFont="1" applyFill="1" applyAlignment="1">
      <alignment horizontal="right" vertical="center" wrapText="1"/>
    </xf>
    <xf numFmtId="0" fontId="16" fillId="11" borderId="0" xfId="6" applyFont="1" applyFill="1" applyAlignment="1">
      <alignment vertical="center" wrapText="1"/>
    </xf>
    <xf numFmtId="0" fontId="20" fillId="11" borderId="0" xfId="6" applyFont="1" applyFill="1" applyAlignment="1">
      <alignment vertical="center" wrapText="1"/>
    </xf>
    <xf numFmtId="0" fontId="20" fillId="11" borderId="0" xfId="6" applyFont="1" applyFill="1" applyAlignment="1">
      <alignment horizontal="center" vertical="center" wrapText="1"/>
    </xf>
    <xf numFmtId="0" fontId="16" fillId="11" borderId="0" xfId="6" applyFont="1" applyFill="1" applyAlignment="1">
      <alignment horizontal="center" vertical="center" wrapText="1"/>
    </xf>
    <xf numFmtId="0" fontId="16" fillId="0" borderId="0" xfId="6" applyFont="1" applyAlignment="1">
      <alignment vertical="center" wrapText="1"/>
    </xf>
    <xf numFmtId="0" fontId="20" fillId="0" borderId="0" xfId="6" applyFont="1" applyAlignment="1">
      <alignment vertical="center" wrapText="1"/>
    </xf>
    <xf numFmtId="0" fontId="20" fillId="0" borderId="0" xfId="6" applyFont="1" applyAlignment="1">
      <alignment horizontal="center" vertical="center" wrapText="1"/>
    </xf>
    <xf numFmtId="0" fontId="16" fillId="0" borderId="0" xfId="6" applyFont="1" applyAlignment="1">
      <alignment horizontal="center" vertical="center" wrapText="1"/>
    </xf>
    <xf numFmtId="0" fontId="21" fillId="11" borderId="0" xfId="6" applyFont="1" applyFill="1" applyAlignment="1">
      <alignment vertical="center" wrapText="1"/>
    </xf>
    <xf numFmtId="0" fontId="21" fillId="0" borderId="0" xfId="6" applyFont="1" applyAlignment="1">
      <alignment vertical="center" wrapText="1"/>
    </xf>
    <xf numFmtId="49" fontId="16" fillId="9" borderId="0" xfId="6" applyNumberFormat="1" applyFont="1" applyFill="1" applyAlignment="1" applyProtection="1">
      <alignment vertical="center" wrapText="1"/>
      <protection locked="0"/>
    </xf>
    <xf numFmtId="49" fontId="16" fillId="9" borderId="0" xfId="6" applyNumberFormat="1" applyFont="1" applyFill="1" applyAlignment="1" applyProtection="1">
      <alignment horizontal="center" vertical="center" wrapText="1"/>
      <protection locked="0"/>
    </xf>
    <xf numFmtId="168" fontId="16" fillId="9" borderId="0" xfId="7" applyFont="1" applyFill="1" applyAlignment="1">
      <alignment horizontal="center" vertical="center" wrapText="1"/>
    </xf>
    <xf numFmtId="1" fontId="16" fillId="9" borderId="0" xfId="8" applyNumberFormat="1" applyFont="1" applyFill="1" applyAlignment="1" applyProtection="1">
      <alignment horizontal="center" vertical="center" wrapText="1"/>
      <protection locked="0"/>
    </xf>
    <xf numFmtId="49" fontId="16" fillId="9" borderId="0" xfId="8" applyNumberFormat="1" applyFont="1" applyFill="1" applyAlignment="1" applyProtection="1">
      <alignment horizontal="center" vertical="center" wrapText="1"/>
      <protection locked="0"/>
    </xf>
    <xf numFmtId="167" fontId="16" fillId="9" borderId="0" xfId="6" applyNumberFormat="1" applyFont="1" applyFill="1" applyAlignment="1">
      <alignment horizontal="center" vertical="center" wrapText="1"/>
    </xf>
    <xf numFmtId="0" fontId="23" fillId="12" borderId="0" xfId="6" applyFont="1" applyFill="1" applyAlignment="1">
      <alignment horizontal="right" vertical="center" wrapText="1"/>
    </xf>
    <xf numFmtId="0" fontId="22" fillId="0" borderId="0" xfId="6" applyFont="1" applyAlignment="1">
      <alignment vertical="center" wrapText="1"/>
    </xf>
    <xf numFmtId="0" fontId="24" fillId="0" borderId="0" xfId="6" applyFont="1" applyAlignment="1">
      <alignment vertical="center" wrapText="1"/>
    </xf>
    <xf numFmtId="0" fontId="22" fillId="11" borderId="0" xfId="6" applyFont="1" applyFill="1" applyAlignment="1">
      <alignment vertical="center" wrapText="1"/>
    </xf>
    <xf numFmtId="0" fontId="24" fillId="11" borderId="0" xfId="6" applyFont="1" applyFill="1" applyAlignment="1">
      <alignment vertical="center" wrapText="1"/>
    </xf>
    <xf numFmtId="0" fontId="22" fillId="0" borderId="0" xfId="6" applyFont="1" applyAlignment="1">
      <alignment horizontal="left" vertical="center" wrapText="1"/>
    </xf>
    <xf numFmtId="0" fontId="24" fillId="0" borderId="0" xfId="6" applyFont="1" applyAlignment="1">
      <alignment horizontal="left" vertical="center" wrapText="1"/>
    </xf>
    <xf numFmtId="167" fontId="25" fillId="5" borderId="6" xfId="0" applyNumberFormat="1" applyFont="1" applyFill="1" applyBorder="1" applyAlignment="1">
      <alignment horizontal="center"/>
    </xf>
    <xf numFmtId="0" fontId="20" fillId="0" borderId="0" xfId="6" applyFont="1" applyAlignment="1">
      <alignment horizontal="left" vertical="center" wrapText="1"/>
    </xf>
    <xf numFmtId="0" fontId="20" fillId="11" borderId="0" xfId="6" applyFont="1" applyFill="1" applyAlignment="1">
      <alignment horizontal="left" vertical="center" wrapText="1"/>
    </xf>
    <xf numFmtId="0" fontId="22" fillId="0" borderId="0" xfId="6" applyFont="1" applyAlignment="1">
      <alignment horizontal="center" vertical="center" wrapText="1"/>
    </xf>
    <xf numFmtId="0" fontId="23" fillId="11" borderId="0" xfId="6" applyFont="1" applyFill="1" applyAlignment="1">
      <alignment horizontal="right" vertical="center" wrapText="1"/>
    </xf>
    <xf numFmtId="0" fontId="22" fillId="11" borderId="0" xfId="6" applyFont="1" applyFill="1" applyAlignment="1">
      <alignment horizontal="left" vertical="center" wrapText="1"/>
    </xf>
    <xf numFmtId="0" fontId="22" fillId="11" borderId="0" xfId="6" applyFont="1" applyFill="1" applyAlignment="1">
      <alignment horizontal="right" vertical="center" wrapText="1"/>
    </xf>
    <xf numFmtId="167" fontId="16" fillId="0" borderId="0" xfId="6" applyNumberFormat="1" applyFont="1" applyAlignment="1">
      <alignment horizontal="center" vertical="center" wrapText="1"/>
    </xf>
    <xf numFmtId="0" fontId="16" fillId="9" borderId="0" xfId="8" applyNumberFormat="1" applyFont="1" applyFill="1" applyAlignment="1" applyProtection="1">
      <alignment horizontal="center" vertical="center" wrapText="1"/>
      <protection locked="0"/>
    </xf>
    <xf numFmtId="0" fontId="16" fillId="9" borderId="0" xfId="6" applyFont="1" applyFill="1" applyAlignment="1">
      <alignment vertical="center" wrapText="1"/>
    </xf>
    <xf numFmtId="49" fontId="16" fillId="9" borderId="0" xfId="6" applyNumberFormat="1" applyFont="1" applyFill="1" applyAlignment="1" applyProtection="1">
      <alignment horizontal="left" vertical="center" wrapText="1"/>
      <protection locked="0"/>
    </xf>
    <xf numFmtId="0" fontId="16" fillId="9" borderId="0" xfId="6" applyFont="1" applyFill="1" applyAlignment="1">
      <alignment horizontal="left" vertical="center" wrapText="1"/>
    </xf>
    <xf numFmtId="0" fontId="16" fillId="9" borderId="0" xfId="6" applyFont="1" applyFill="1" applyAlignment="1">
      <alignment horizontal="center" vertical="center" wrapText="1"/>
    </xf>
    <xf numFmtId="0" fontId="16" fillId="0" borderId="0" xfId="6" applyFont="1" applyAlignment="1">
      <alignment wrapText="1"/>
    </xf>
    <xf numFmtId="0" fontId="20" fillId="9" borderId="0" xfId="6" applyFont="1" applyFill="1" applyAlignment="1">
      <alignment vertical="center" wrapText="1"/>
    </xf>
    <xf numFmtId="167" fontId="0" fillId="7" borderId="7" xfId="0" applyNumberFormat="1" applyFill="1" applyBorder="1" applyAlignment="1">
      <alignment horizontal="center"/>
    </xf>
    <xf numFmtId="169" fontId="20" fillId="0" borderId="0" xfId="6" applyNumberFormat="1" applyFont="1" applyAlignment="1">
      <alignment vertical="center" wrapText="1"/>
    </xf>
    <xf numFmtId="49" fontId="18" fillId="13" borderId="1" xfId="0" applyNumberFormat="1" applyFont="1" applyFill="1" applyBorder="1" applyAlignment="1">
      <alignment horizontal="center" vertical="center" wrapText="1"/>
    </xf>
    <xf numFmtId="49" fontId="26" fillId="13" borderId="1" xfId="0" applyNumberFormat="1" applyFont="1" applyFill="1" applyBorder="1" applyAlignment="1">
      <alignment horizontal="center" vertical="center" wrapText="1"/>
    </xf>
    <xf numFmtId="49" fontId="28" fillId="13" borderId="1" xfId="0" applyNumberFormat="1" applyFont="1" applyFill="1" applyBorder="1" applyAlignment="1">
      <alignment horizontal="center" vertical="center" wrapText="1"/>
    </xf>
    <xf numFmtId="49" fontId="28" fillId="13" borderId="1" xfId="0" applyNumberFormat="1" applyFont="1" applyFill="1" applyBorder="1" applyAlignment="1">
      <alignment vertical="center" wrapText="1"/>
    </xf>
    <xf numFmtId="49" fontId="29" fillId="13" borderId="1" xfId="0" applyNumberFormat="1" applyFont="1" applyFill="1" applyBorder="1" applyAlignment="1">
      <alignment horizontal="center" vertical="center" wrapText="1"/>
    </xf>
    <xf numFmtId="49" fontId="31" fillId="13" borderId="1" xfId="0" applyNumberFormat="1" applyFont="1" applyFill="1" applyBorder="1" applyAlignment="1">
      <alignment horizontal="center" vertical="center" wrapText="1"/>
    </xf>
    <xf numFmtId="49" fontId="32" fillId="13" borderId="1" xfId="0" applyNumberFormat="1" applyFont="1" applyFill="1" applyBorder="1" applyAlignment="1">
      <alignment horizontal="center" vertical="center" wrapText="1"/>
    </xf>
    <xf numFmtId="167" fontId="0" fillId="5" borderId="9" xfId="0" applyNumberFormat="1" applyFill="1" applyBorder="1" applyAlignment="1">
      <alignment horizontal="center"/>
    </xf>
    <xf numFmtId="1" fontId="4" fillId="0" borderId="8" xfId="1" applyNumberFormat="1" applyFont="1" applyBorder="1" applyAlignment="1" applyProtection="1">
      <alignment horizontal="center" vertical="center" wrapText="1"/>
      <protection locked="0"/>
    </xf>
    <xf numFmtId="1" fontId="10" fillId="9" borderId="8" xfId="1" applyNumberFormat="1" applyFont="1" applyFill="1" applyBorder="1" applyAlignment="1" applyProtection="1">
      <alignment horizontal="center" vertical="center" wrapText="1"/>
      <protection locked="0"/>
    </xf>
    <xf numFmtId="0" fontId="10" fillId="9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4" fillId="6" borderId="8" xfId="0" applyFont="1" applyFill="1" applyBorder="1" applyAlignment="1">
      <alignment horizontal="center" vertical="center" wrapText="1"/>
    </xf>
    <xf numFmtId="49" fontId="4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>
      <alignment horizontal="center" vertical="center" wrapText="1"/>
    </xf>
    <xf numFmtId="165" fontId="10" fillId="5" borderId="8" xfId="4" applyFont="1" applyFill="1" applyBorder="1" applyAlignment="1">
      <alignment horizontal="right" vertical="center" wrapText="1"/>
    </xf>
    <xf numFmtId="167" fontId="10" fillId="9" borderId="8" xfId="0" applyNumberFormat="1" applyFont="1" applyFill="1" applyBorder="1" applyAlignment="1">
      <alignment horizontal="center" vertical="center" wrapText="1"/>
    </xf>
    <xf numFmtId="165" fontId="4" fillId="5" borderId="8" xfId="4" applyFont="1" applyFill="1" applyBorder="1" applyAlignment="1">
      <alignment horizontal="right" vertical="center" wrapText="1"/>
    </xf>
    <xf numFmtId="165" fontId="10" fillId="5" borderId="8" xfId="4" applyFont="1" applyFill="1" applyBorder="1" applyAlignment="1">
      <alignment vertical="center" wrapText="1"/>
    </xf>
    <xf numFmtId="49" fontId="6" fillId="0" borderId="8" xfId="0" applyNumberFormat="1" applyFont="1" applyBorder="1" applyAlignment="1" applyProtection="1">
      <alignment vertical="center" wrapText="1"/>
      <protection locked="0"/>
    </xf>
    <xf numFmtId="49" fontId="10" fillId="9" borderId="8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8" xfId="1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 wrapText="1"/>
    </xf>
    <xf numFmtId="49" fontId="10" fillId="9" borderId="8" xfId="0" applyNumberFormat="1" applyFont="1" applyFill="1" applyBorder="1" applyAlignment="1" applyProtection="1">
      <alignment vertical="center" wrapText="1"/>
      <protection locked="0"/>
    </xf>
    <xf numFmtId="165" fontId="10" fillId="9" borderId="8" xfId="4" applyFont="1" applyFill="1" applyBorder="1" applyAlignment="1">
      <alignment horizontal="center" vertical="center" wrapText="1"/>
    </xf>
    <xf numFmtId="49" fontId="10" fillId="9" borderId="8" xfId="1" applyNumberFormat="1" applyFont="1" applyFill="1" applyBorder="1" applyAlignment="1" applyProtection="1">
      <alignment horizontal="center" vertical="center" wrapText="1"/>
      <protection locked="0"/>
    </xf>
    <xf numFmtId="49" fontId="10" fillId="9" borderId="8" xfId="0" applyNumberFormat="1" applyFont="1" applyFill="1" applyBorder="1" applyAlignment="1">
      <alignment horizontal="center" vertical="center" wrapText="1"/>
    </xf>
    <xf numFmtId="49" fontId="10" fillId="10" borderId="8" xfId="5" applyNumberFormat="1" applyFont="1" applyFill="1" applyBorder="1" applyAlignment="1" applyProtection="1">
      <alignment vertical="center" wrapText="1"/>
      <protection locked="0"/>
    </xf>
    <xf numFmtId="49" fontId="10" fillId="10" borderId="8" xfId="5" applyNumberFormat="1" applyFont="1" applyFill="1" applyBorder="1" applyAlignment="1" applyProtection="1">
      <alignment horizontal="center" vertical="center" wrapText="1"/>
      <protection locked="0"/>
    </xf>
    <xf numFmtId="165" fontId="10" fillId="10" borderId="8" xfId="4" applyFont="1" applyFill="1" applyBorder="1" applyAlignment="1">
      <alignment horizontal="center" vertical="center" wrapText="1"/>
    </xf>
    <xf numFmtId="1" fontId="10" fillId="10" borderId="8" xfId="1" applyNumberFormat="1" applyFont="1" applyFill="1" applyBorder="1" applyAlignment="1" applyProtection="1">
      <alignment horizontal="center" vertical="center" wrapText="1"/>
      <protection locked="0"/>
    </xf>
    <xf numFmtId="49" fontId="10" fillId="10" borderId="8" xfId="5" applyNumberFormat="1" applyFont="1" applyFill="1" applyBorder="1" applyAlignment="1" applyProtection="1">
      <alignment horizontal="center" vertical="center" wrapText="1"/>
    </xf>
    <xf numFmtId="167" fontId="10" fillId="10" borderId="8" xfId="5" applyNumberFormat="1" applyFont="1" applyFill="1" applyBorder="1" applyAlignment="1" applyProtection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34" fillId="14" borderId="4" xfId="6" applyNumberFormat="1" applyFont="1" applyFill="1" applyBorder="1" applyAlignment="1">
      <alignment horizontal="center" vertical="center" wrapText="1"/>
    </xf>
    <xf numFmtId="49" fontId="35" fillId="14" borderId="4" xfId="6" applyNumberFormat="1" applyFont="1" applyFill="1" applyBorder="1" applyAlignment="1">
      <alignment horizontal="left" vertical="center" wrapText="1"/>
    </xf>
    <xf numFmtId="49" fontId="34" fillId="14" borderId="4" xfId="6" applyNumberFormat="1" applyFont="1" applyFill="1" applyBorder="1" applyAlignment="1">
      <alignment vertical="center" wrapText="1"/>
    </xf>
    <xf numFmtId="0" fontId="35" fillId="14" borderId="4" xfId="6" applyFont="1" applyFill="1" applyBorder="1" applyAlignment="1">
      <alignment horizontal="center" vertical="center" wrapText="1"/>
    </xf>
    <xf numFmtId="49" fontId="36" fillId="14" borderId="4" xfId="6" applyNumberFormat="1" applyFont="1" applyFill="1" applyBorder="1" applyAlignment="1">
      <alignment horizontal="center" vertical="center" wrapText="1"/>
    </xf>
    <xf numFmtId="0" fontId="34" fillId="12" borderId="5" xfId="6" applyFont="1" applyFill="1" applyBorder="1" applyAlignment="1">
      <alignment horizontal="center" vertical="center" wrapText="1"/>
    </xf>
    <xf numFmtId="168" fontId="16" fillId="9" borderId="10" xfId="7" applyFont="1" applyFill="1" applyBorder="1" applyAlignment="1">
      <alignment vertical="center" wrapText="1"/>
    </xf>
    <xf numFmtId="0" fontId="16" fillId="9" borderId="8" xfId="6" applyFont="1" applyFill="1" applyBorder="1" applyAlignment="1">
      <alignment horizontal="left" vertical="center" wrapText="1"/>
    </xf>
    <xf numFmtId="49" fontId="16" fillId="9" borderId="8" xfId="6" applyNumberFormat="1" applyFont="1" applyFill="1" applyBorder="1" applyAlignment="1" applyProtection="1">
      <alignment horizontal="left" vertical="center" wrapText="1"/>
      <protection locked="0"/>
    </xf>
    <xf numFmtId="168" fontId="16" fillId="9" borderId="8" xfId="7" applyFont="1" applyFill="1" applyBorder="1" applyAlignment="1">
      <alignment vertical="center" wrapText="1"/>
    </xf>
    <xf numFmtId="1" fontId="16" fillId="9" borderId="8" xfId="8" applyNumberFormat="1" applyFont="1" applyFill="1" applyBorder="1" applyAlignment="1" applyProtection="1">
      <alignment vertical="center" wrapText="1"/>
      <protection locked="0"/>
    </xf>
    <xf numFmtId="0" fontId="16" fillId="0" borderId="8" xfId="8" applyNumberFormat="1" applyFont="1" applyBorder="1" applyAlignment="1" applyProtection="1">
      <alignment horizontal="center" vertical="center" wrapText="1"/>
      <protection locked="0"/>
    </xf>
    <xf numFmtId="167" fontId="16" fillId="9" borderId="8" xfId="6" applyNumberFormat="1" applyFont="1" applyFill="1" applyBorder="1" applyAlignment="1">
      <alignment horizontal="left" vertical="center" wrapText="1"/>
    </xf>
    <xf numFmtId="0" fontId="16" fillId="9" borderId="8" xfId="6" applyFont="1" applyFill="1" applyBorder="1" applyAlignment="1">
      <alignment horizontal="left" wrapText="1"/>
    </xf>
    <xf numFmtId="0" fontId="16" fillId="9" borderId="8" xfId="8" applyNumberFormat="1" applyFont="1" applyFill="1" applyBorder="1" applyAlignment="1" applyProtection="1">
      <alignment horizontal="center" vertical="center" wrapText="1"/>
      <protection locked="0"/>
    </xf>
    <xf numFmtId="0" fontId="16" fillId="0" borderId="8" xfId="6" applyFont="1" applyBorder="1" applyAlignment="1">
      <alignment vertical="center" wrapText="1"/>
    </xf>
    <xf numFmtId="168" fontId="16" fillId="0" borderId="8" xfId="7" applyFont="1" applyBorder="1" applyAlignment="1">
      <alignment vertical="center" wrapText="1"/>
    </xf>
    <xf numFmtId="1" fontId="16" fillId="0" borderId="8" xfId="8" applyNumberFormat="1" applyFont="1" applyBorder="1" applyAlignment="1" applyProtection="1">
      <alignment vertical="center" wrapText="1"/>
      <protection locked="0"/>
    </xf>
    <xf numFmtId="17" fontId="16" fillId="0" borderId="8" xfId="8" applyNumberFormat="1" applyFont="1" applyBorder="1" applyAlignment="1" applyProtection="1">
      <alignment horizontal="center" vertical="center" wrapText="1"/>
      <protection locked="0"/>
    </xf>
    <xf numFmtId="167" fontId="16" fillId="0" borderId="8" xfId="6" applyNumberFormat="1" applyFont="1" applyBorder="1" applyAlignment="1">
      <alignment horizontal="left" vertical="center" wrapText="1"/>
    </xf>
    <xf numFmtId="0" fontId="16" fillId="0" borderId="8" xfId="6" applyFont="1" applyBorder="1" applyAlignment="1">
      <alignment horizontal="center" vertical="center" wrapText="1"/>
    </xf>
    <xf numFmtId="49" fontId="16" fillId="0" borderId="8" xfId="6" applyNumberFormat="1" applyFont="1" applyBorder="1" applyAlignment="1" applyProtection="1">
      <alignment vertical="center" wrapText="1"/>
      <protection locked="0"/>
    </xf>
    <xf numFmtId="168" fontId="16" fillId="9" borderId="8" xfId="7" applyFont="1" applyFill="1" applyBorder="1" applyAlignment="1">
      <alignment horizontal="right" vertical="center" wrapText="1"/>
    </xf>
    <xf numFmtId="49" fontId="16" fillId="9" borderId="8" xfId="6" applyNumberFormat="1" applyFont="1" applyFill="1" applyBorder="1" applyAlignment="1" applyProtection="1">
      <alignment horizontal="center" vertical="center" wrapText="1"/>
      <protection locked="0"/>
    </xf>
    <xf numFmtId="1" fontId="16" fillId="0" borderId="8" xfId="8" applyNumberFormat="1" applyFont="1" applyBorder="1" applyAlignment="1" applyProtection="1">
      <alignment horizontal="center" vertical="center" wrapText="1"/>
      <protection locked="0"/>
    </xf>
    <xf numFmtId="49" fontId="16" fillId="0" borderId="8" xfId="6" applyNumberFormat="1" applyFont="1" applyBorder="1" applyAlignment="1" applyProtection="1">
      <alignment horizontal="left" vertical="center" wrapText="1"/>
      <protection locked="0"/>
    </xf>
    <xf numFmtId="0" fontId="16" fillId="9" borderId="8" xfId="6" applyFont="1" applyFill="1" applyBorder="1" applyAlignment="1">
      <alignment horizontal="center" vertical="center" wrapText="1"/>
    </xf>
    <xf numFmtId="0" fontId="16" fillId="0" borderId="8" xfId="6" applyFont="1" applyBorder="1" applyAlignment="1">
      <alignment vertical="center"/>
    </xf>
    <xf numFmtId="0" fontId="16" fillId="9" borderId="8" xfId="6" applyFont="1" applyFill="1" applyBorder="1" applyAlignment="1">
      <alignment vertical="center" wrapText="1"/>
    </xf>
    <xf numFmtId="169" fontId="16" fillId="9" borderId="8" xfId="6" applyNumberFormat="1" applyFont="1" applyFill="1" applyBorder="1" applyAlignment="1">
      <alignment horizontal="left" vertical="center" wrapText="1"/>
    </xf>
    <xf numFmtId="0" fontId="16" fillId="0" borderId="8" xfId="6" applyFont="1" applyBorder="1" applyAlignment="1">
      <alignment wrapText="1"/>
    </xf>
    <xf numFmtId="1" fontId="10" fillId="9" borderId="8" xfId="8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6" applyFont="1" applyBorder="1" applyAlignment="1">
      <alignment horizontal="center" vertical="center" wrapText="1"/>
    </xf>
    <xf numFmtId="167" fontId="16" fillId="9" borderId="8" xfId="6" applyNumberFormat="1" applyFont="1" applyFill="1" applyBorder="1" applyAlignment="1">
      <alignment horizontal="center" vertical="center" wrapText="1"/>
    </xf>
    <xf numFmtId="0" fontId="10" fillId="9" borderId="8" xfId="6" applyFont="1" applyFill="1" applyBorder="1" applyAlignment="1">
      <alignment horizontal="center" vertical="center" wrapText="1"/>
    </xf>
    <xf numFmtId="1" fontId="10" fillId="0" borderId="8" xfId="8" applyNumberFormat="1" applyFont="1" applyBorder="1" applyAlignment="1" applyProtection="1">
      <alignment horizontal="center" vertical="center" wrapText="1"/>
      <protection locked="0"/>
    </xf>
    <xf numFmtId="168" fontId="16" fillId="9" borderId="8" xfId="7" applyFont="1" applyFill="1" applyBorder="1" applyAlignment="1">
      <alignment horizontal="center" vertical="center" wrapText="1"/>
    </xf>
    <xf numFmtId="168" fontId="16" fillId="0" borderId="8" xfId="7" applyFont="1" applyFill="1" applyBorder="1" applyAlignment="1">
      <alignment horizontal="center" vertical="center" wrapText="1"/>
    </xf>
    <xf numFmtId="168" fontId="16" fillId="0" borderId="8" xfId="7" applyFont="1" applyBorder="1" applyAlignment="1">
      <alignment wrapText="1"/>
    </xf>
    <xf numFmtId="49" fontId="16" fillId="9" borderId="8" xfId="6" applyNumberFormat="1" applyFont="1" applyFill="1" applyBorder="1" applyAlignment="1" applyProtection="1">
      <alignment vertical="center" wrapText="1"/>
      <protection locked="0"/>
    </xf>
    <xf numFmtId="1" fontId="16" fillId="9" borderId="8" xfId="8" applyNumberFormat="1" applyFont="1" applyFill="1" applyBorder="1" applyAlignment="1" applyProtection="1">
      <alignment horizontal="center" vertical="center" wrapText="1"/>
      <protection locked="0"/>
    </xf>
    <xf numFmtId="49" fontId="36" fillId="14" borderId="4" xfId="6" applyNumberFormat="1" applyFont="1" applyFill="1" applyBorder="1" applyAlignment="1">
      <alignment vertical="center" wrapText="1"/>
    </xf>
    <xf numFmtId="49" fontId="37" fillId="14" borderId="4" xfId="6" applyNumberFormat="1" applyFont="1" applyFill="1" applyBorder="1" applyAlignment="1">
      <alignment horizontal="center" vertical="center" wrapText="1"/>
    </xf>
    <xf numFmtId="49" fontId="38" fillId="14" borderId="4" xfId="6" applyNumberFormat="1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67" fontId="9" fillId="7" borderId="0" xfId="0" applyNumberFormat="1" applyFont="1" applyFill="1" applyAlignment="1">
      <alignment horizontal="left" vertical="center" wrapText="1"/>
    </xf>
    <xf numFmtId="0" fontId="19" fillId="12" borderId="4" xfId="6" applyFill="1" applyBorder="1"/>
    <xf numFmtId="0" fontId="22" fillId="11" borderId="0" xfId="6" applyFont="1" applyFill="1" applyAlignment="1">
      <alignment horizontal="left" vertical="center" wrapText="1"/>
    </xf>
    <xf numFmtId="0" fontId="19" fillId="0" borderId="0" xfId="6"/>
    <xf numFmtId="0" fontId="19" fillId="11" borderId="0" xfId="6" applyFill="1"/>
    <xf numFmtId="0" fontId="24" fillId="11" borderId="0" xfId="6" applyFont="1" applyFill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</cellXfs>
  <cellStyles count="9">
    <cellStyle name="Comma" xfId="4" builtinId="3"/>
    <cellStyle name="Comma 2" xfId="7" xr:uid="{99DD0B4E-7C72-4781-B331-2810CC88B651}"/>
    <cellStyle name="Currency 2" xfId="3" xr:uid="{00000000-0005-0000-0000-000001000000}"/>
    <cellStyle name="Normal" xfId="0" builtinId="0"/>
    <cellStyle name="Normal 2" xfId="2" xr:uid="{00000000-0005-0000-0000-000003000000}"/>
    <cellStyle name="Normal 3" xfId="6" xr:uid="{1248857E-1C44-4B75-8BC0-6E26F13BEA9D}"/>
    <cellStyle name="Normal 4" xfId="5" xr:uid="{FD09EDEF-8BBB-48D5-9895-519B15025664}"/>
    <cellStyle name="Percent" xfId="1" builtinId="5"/>
    <cellStyle name="Percent 2" xfId="8" xr:uid="{B527D486-80D1-4D6D-BDEE-53F21CAF02E7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62" name="AutoShape 34" hidden="1">
          <a:extLst>
            <a:ext uri="{FF2B5EF4-FFF2-40B4-BE49-F238E27FC236}">
              <a16:creationId xmlns:a16="http://schemas.microsoft.com/office/drawing/2014/main" id="{46817D24-8040-426A-95EE-6AF2BBA31F28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63" name="AutoShape 38" hidden="1">
          <a:extLst>
            <a:ext uri="{FF2B5EF4-FFF2-40B4-BE49-F238E27FC236}">
              <a16:creationId xmlns:a16="http://schemas.microsoft.com/office/drawing/2014/main" id="{58738C3F-171C-4109-8F27-2FC779E3CDF8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64" name="AutoShape 41" hidden="1">
          <a:extLst>
            <a:ext uri="{FF2B5EF4-FFF2-40B4-BE49-F238E27FC236}">
              <a16:creationId xmlns:a16="http://schemas.microsoft.com/office/drawing/2014/main" id="{5E646753-D9F3-4265-A36F-46BE390B6DF9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65" name="AutoShape 36" hidden="1">
          <a:extLst>
            <a:ext uri="{FF2B5EF4-FFF2-40B4-BE49-F238E27FC236}">
              <a16:creationId xmlns:a16="http://schemas.microsoft.com/office/drawing/2014/main" id="{13410165-C260-43A5-9160-683A97162B8E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66" name="AutoShape 22" hidden="1">
          <a:extLst>
            <a:ext uri="{FF2B5EF4-FFF2-40B4-BE49-F238E27FC236}">
              <a16:creationId xmlns:a16="http://schemas.microsoft.com/office/drawing/2014/main" id="{A67D2218-B868-495A-A6A9-AB05435DDC80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67" name="AutoShape 24" hidden="1">
          <a:extLst>
            <a:ext uri="{FF2B5EF4-FFF2-40B4-BE49-F238E27FC236}">
              <a16:creationId xmlns:a16="http://schemas.microsoft.com/office/drawing/2014/main" id="{5F4A1BBB-ACA4-4E8B-8065-B4CD503FCBAE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68" name="AutoShape 26" hidden="1">
          <a:extLst>
            <a:ext uri="{FF2B5EF4-FFF2-40B4-BE49-F238E27FC236}">
              <a16:creationId xmlns:a16="http://schemas.microsoft.com/office/drawing/2014/main" id="{FCBDF640-AFE3-40F6-98A6-F44FB76E77D0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69" name="AutoShape 22" hidden="1">
          <a:extLst>
            <a:ext uri="{FF2B5EF4-FFF2-40B4-BE49-F238E27FC236}">
              <a16:creationId xmlns:a16="http://schemas.microsoft.com/office/drawing/2014/main" id="{96DEFD83-4509-43C0-90D9-E0CBF1BD180C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70" name="AutoShape 24" hidden="1">
          <a:extLst>
            <a:ext uri="{FF2B5EF4-FFF2-40B4-BE49-F238E27FC236}">
              <a16:creationId xmlns:a16="http://schemas.microsoft.com/office/drawing/2014/main" id="{589F4D19-8F56-4F16-9229-44721576A160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71" name="AutoShape 26" hidden="1">
          <a:extLst>
            <a:ext uri="{FF2B5EF4-FFF2-40B4-BE49-F238E27FC236}">
              <a16:creationId xmlns:a16="http://schemas.microsoft.com/office/drawing/2014/main" id="{8F2A52CB-9D2C-42FD-ADED-5F2E033128D4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72" name="AutoShape 22" hidden="1">
          <a:extLst>
            <a:ext uri="{FF2B5EF4-FFF2-40B4-BE49-F238E27FC236}">
              <a16:creationId xmlns:a16="http://schemas.microsoft.com/office/drawing/2014/main" id="{B152C39B-8460-4F78-9B08-51CE84CA2AEF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73" name="AutoShape 22" hidden="1">
          <a:extLst>
            <a:ext uri="{FF2B5EF4-FFF2-40B4-BE49-F238E27FC236}">
              <a16:creationId xmlns:a16="http://schemas.microsoft.com/office/drawing/2014/main" id="{5DAF4924-0C39-46B8-BAF7-788568BCCF6F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74" name="AutoShape 24" hidden="1">
          <a:extLst>
            <a:ext uri="{FF2B5EF4-FFF2-40B4-BE49-F238E27FC236}">
              <a16:creationId xmlns:a16="http://schemas.microsoft.com/office/drawing/2014/main" id="{7218879B-808C-494D-8159-0593123AF80F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75" name="AutoShape 26" hidden="1">
          <a:extLst>
            <a:ext uri="{FF2B5EF4-FFF2-40B4-BE49-F238E27FC236}">
              <a16:creationId xmlns:a16="http://schemas.microsoft.com/office/drawing/2014/main" id="{80AC0058-B210-4B54-957B-F560690451A8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76" name="AutoShape 22" hidden="1">
          <a:extLst>
            <a:ext uri="{FF2B5EF4-FFF2-40B4-BE49-F238E27FC236}">
              <a16:creationId xmlns:a16="http://schemas.microsoft.com/office/drawing/2014/main" id="{15E98D4D-71FF-406C-8973-55D045866E5B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77" name="AutoShape 24" hidden="1">
          <a:extLst>
            <a:ext uri="{FF2B5EF4-FFF2-40B4-BE49-F238E27FC236}">
              <a16:creationId xmlns:a16="http://schemas.microsoft.com/office/drawing/2014/main" id="{3189E603-F8F7-455A-BD38-26F3CDDC5881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78" name="AutoShape 26" hidden="1">
          <a:extLst>
            <a:ext uri="{FF2B5EF4-FFF2-40B4-BE49-F238E27FC236}">
              <a16:creationId xmlns:a16="http://schemas.microsoft.com/office/drawing/2014/main" id="{242CE7C7-BC5B-4AD2-BA7D-1F20C2DF6D9A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79" name="AutoShape 22" hidden="1">
          <a:extLst>
            <a:ext uri="{FF2B5EF4-FFF2-40B4-BE49-F238E27FC236}">
              <a16:creationId xmlns:a16="http://schemas.microsoft.com/office/drawing/2014/main" id="{8A299E9C-883A-4174-B23A-55CB996F0000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80" name="AutoShape 22" hidden="1">
          <a:extLst>
            <a:ext uri="{FF2B5EF4-FFF2-40B4-BE49-F238E27FC236}">
              <a16:creationId xmlns:a16="http://schemas.microsoft.com/office/drawing/2014/main" id="{B71ADF9B-6532-45D5-A5DB-9690A7040BAD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81" name="AutoShape 24" hidden="1">
          <a:extLst>
            <a:ext uri="{FF2B5EF4-FFF2-40B4-BE49-F238E27FC236}">
              <a16:creationId xmlns:a16="http://schemas.microsoft.com/office/drawing/2014/main" id="{C3F47D16-4756-48E0-A946-C8FC9E9CB0BB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82" name="AutoShape 26" hidden="1">
          <a:extLst>
            <a:ext uri="{FF2B5EF4-FFF2-40B4-BE49-F238E27FC236}">
              <a16:creationId xmlns:a16="http://schemas.microsoft.com/office/drawing/2014/main" id="{92BF55D4-DCC2-40AA-971A-284D08F0E69F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83" name="AutoShape 22" hidden="1">
          <a:extLst>
            <a:ext uri="{FF2B5EF4-FFF2-40B4-BE49-F238E27FC236}">
              <a16:creationId xmlns:a16="http://schemas.microsoft.com/office/drawing/2014/main" id="{BF33C49E-B5AB-416B-8025-F994DDCA1977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84" name="AutoShape 24" hidden="1">
          <a:extLst>
            <a:ext uri="{FF2B5EF4-FFF2-40B4-BE49-F238E27FC236}">
              <a16:creationId xmlns:a16="http://schemas.microsoft.com/office/drawing/2014/main" id="{50C3FD31-7714-4B37-8D85-1DB2AC3FF54A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152400" cy="152400"/>
    <xdr:sp macro="" textlink="">
      <xdr:nvSpPr>
        <xdr:cNvPr id="385" name="AutoShape 26" hidden="1">
          <a:extLst>
            <a:ext uri="{FF2B5EF4-FFF2-40B4-BE49-F238E27FC236}">
              <a16:creationId xmlns:a16="http://schemas.microsoft.com/office/drawing/2014/main" id="{405CC80E-0032-467C-954B-C7B0ABC26EAE}"/>
            </a:ext>
          </a:extLst>
        </xdr:cNvPr>
        <xdr:cNvSpPr>
          <a:spLocks noChangeAspect="1" noChangeArrowheads="1"/>
        </xdr:cNvSpPr>
      </xdr:nvSpPr>
      <xdr:spPr bwMode="auto">
        <a:xfrm>
          <a:off x="15862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386" name="AutoShape 34" hidden="1">
          <a:extLst>
            <a:ext uri="{FF2B5EF4-FFF2-40B4-BE49-F238E27FC236}">
              <a16:creationId xmlns:a16="http://schemas.microsoft.com/office/drawing/2014/main" id="{14D8A883-B1FF-4DB7-95ED-993F6897A2CE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387" name="AutoShape 38" hidden="1">
          <a:extLst>
            <a:ext uri="{FF2B5EF4-FFF2-40B4-BE49-F238E27FC236}">
              <a16:creationId xmlns:a16="http://schemas.microsoft.com/office/drawing/2014/main" id="{E67A9715-E7E1-443A-AB92-D32B0ACF543E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388" name="AutoShape 41" hidden="1">
          <a:extLst>
            <a:ext uri="{FF2B5EF4-FFF2-40B4-BE49-F238E27FC236}">
              <a16:creationId xmlns:a16="http://schemas.microsoft.com/office/drawing/2014/main" id="{CB772958-12E5-435C-A3F1-5CA51758E4DA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389" name="AutoShape 36" hidden="1">
          <a:extLst>
            <a:ext uri="{FF2B5EF4-FFF2-40B4-BE49-F238E27FC236}">
              <a16:creationId xmlns:a16="http://schemas.microsoft.com/office/drawing/2014/main" id="{9895FE73-0C78-4A38-8DCA-3CDE6D020320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390" name="AutoShape 22" hidden="1">
          <a:extLst>
            <a:ext uri="{FF2B5EF4-FFF2-40B4-BE49-F238E27FC236}">
              <a16:creationId xmlns:a16="http://schemas.microsoft.com/office/drawing/2014/main" id="{0DB7A75F-C956-4CAD-843B-FBF556F9AEFF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391" name="AutoShape 24" hidden="1">
          <a:extLst>
            <a:ext uri="{FF2B5EF4-FFF2-40B4-BE49-F238E27FC236}">
              <a16:creationId xmlns:a16="http://schemas.microsoft.com/office/drawing/2014/main" id="{4BF348F1-ED81-4A47-86DF-DFBE5E776B89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392" name="AutoShape 26" hidden="1">
          <a:extLst>
            <a:ext uri="{FF2B5EF4-FFF2-40B4-BE49-F238E27FC236}">
              <a16:creationId xmlns:a16="http://schemas.microsoft.com/office/drawing/2014/main" id="{4FC7FBFB-DC88-46A3-BCA2-A97D19BE04B7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393" name="AutoShape 22" hidden="1">
          <a:extLst>
            <a:ext uri="{FF2B5EF4-FFF2-40B4-BE49-F238E27FC236}">
              <a16:creationId xmlns:a16="http://schemas.microsoft.com/office/drawing/2014/main" id="{DD1D62B3-0911-4104-A271-559EB859C5BA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394" name="AutoShape 24" hidden="1">
          <a:extLst>
            <a:ext uri="{FF2B5EF4-FFF2-40B4-BE49-F238E27FC236}">
              <a16:creationId xmlns:a16="http://schemas.microsoft.com/office/drawing/2014/main" id="{91F6FA25-EDFD-468F-9D98-527AC78B2B2F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395" name="AutoShape 26" hidden="1">
          <a:extLst>
            <a:ext uri="{FF2B5EF4-FFF2-40B4-BE49-F238E27FC236}">
              <a16:creationId xmlns:a16="http://schemas.microsoft.com/office/drawing/2014/main" id="{E720CB79-50D0-40F5-9DD6-80C2609B9815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396" name="AutoShape 22" hidden="1">
          <a:extLst>
            <a:ext uri="{FF2B5EF4-FFF2-40B4-BE49-F238E27FC236}">
              <a16:creationId xmlns:a16="http://schemas.microsoft.com/office/drawing/2014/main" id="{CF5FA122-6BD4-4E20-B759-85A207938D27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397" name="AutoShape 22" hidden="1">
          <a:extLst>
            <a:ext uri="{FF2B5EF4-FFF2-40B4-BE49-F238E27FC236}">
              <a16:creationId xmlns:a16="http://schemas.microsoft.com/office/drawing/2014/main" id="{FDBAF647-659B-47B3-91C0-9EB66C17D3FD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398" name="AutoShape 24" hidden="1">
          <a:extLst>
            <a:ext uri="{FF2B5EF4-FFF2-40B4-BE49-F238E27FC236}">
              <a16:creationId xmlns:a16="http://schemas.microsoft.com/office/drawing/2014/main" id="{0E3BD75E-A47A-4DCB-967A-FECFF73367EC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399" name="AutoShape 26" hidden="1">
          <a:extLst>
            <a:ext uri="{FF2B5EF4-FFF2-40B4-BE49-F238E27FC236}">
              <a16:creationId xmlns:a16="http://schemas.microsoft.com/office/drawing/2014/main" id="{E750E90A-B88C-41F1-ADC3-596C8125F369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400" name="AutoShape 22" hidden="1">
          <a:extLst>
            <a:ext uri="{FF2B5EF4-FFF2-40B4-BE49-F238E27FC236}">
              <a16:creationId xmlns:a16="http://schemas.microsoft.com/office/drawing/2014/main" id="{467F1BB7-2E47-49A4-AE0A-59B4F8E60CCD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401" name="AutoShape 24" hidden="1">
          <a:extLst>
            <a:ext uri="{FF2B5EF4-FFF2-40B4-BE49-F238E27FC236}">
              <a16:creationId xmlns:a16="http://schemas.microsoft.com/office/drawing/2014/main" id="{1E82F6B5-BE4B-47F7-8B7E-1F5EC3127D2F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402" name="AutoShape 26" hidden="1">
          <a:extLst>
            <a:ext uri="{FF2B5EF4-FFF2-40B4-BE49-F238E27FC236}">
              <a16:creationId xmlns:a16="http://schemas.microsoft.com/office/drawing/2014/main" id="{A8B2E6DC-98AB-4DEB-830B-B5B75F6BD488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403" name="AutoShape 22" hidden="1">
          <a:extLst>
            <a:ext uri="{FF2B5EF4-FFF2-40B4-BE49-F238E27FC236}">
              <a16:creationId xmlns:a16="http://schemas.microsoft.com/office/drawing/2014/main" id="{32314A4E-DB3E-4528-89A7-39720D17FC83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404" name="AutoShape 22" hidden="1">
          <a:extLst>
            <a:ext uri="{FF2B5EF4-FFF2-40B4-BE49-F238E27FC236}">
              <a16:creationId xmlns:a16="http://schemas.microsoft.com/office/drawing/2014/main" id="{6574C631-A8F5-49A2-B5C9-941753FCCEA5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405" name="AutoShape 24" hidden="1">
          <a:extLst>
            <a:ext uri="{FF2B5EF4-FFF2-40B4-BE49-F238E27FC236}">
              <a16:creationId xmlns:a16="http://schemas.microsoft.com/office/drawing/2014/main" id="{9F4FDF76-9F8A-44BF-B61D-615D38F0895F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406" name="AutoShape 26" hidden="1">
          <a:extLst>
            <a:ext uri="{FF2B5EF4-FFF2-40B4-BE49-F238E27FC236}">
              <a16:creationId xmlns:a16="http://schemas.microsoft.com/office/drawing/2014/main" id="{B680D0C2-1D91-4D27-B3BA-F051C730CAD4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407" name="AutoShape 22" hidden="1">
          <a:extLst>
            <a:ext uri="{FF2B5EF4-FFF2-40B4-BE49-F238E27FC236}">
              <a16:creationId xmlns:a16="http://schemas.microsoft.com/office/drawing/2014/main" id="{6FEFDE27-8432-4B27-B1DD-75AC8718DDBC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408" name="AutoShape 24" hidden="1">
          <a:extLst>
            <a:ext uri="{FF2B5EF4-FFF2-40B4-BE49-F238E27FC236}">
              <a16:creationId xmlns:a16="http://schemas.microsoft.com/office/drawing/2014/main" id="{6077AFEF-D1B4-4473-93F7-B98613A4DE8E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409" name="AutoShape 26" hidden="1">
          <a:extLst>
            <a:ext uri="{FF2B5EF4-FFF2-40B4-BE49-F238E27FC236}">
              <a16:creationId xmlns:a16="http://schemas.microsoft.com/office/drawing/2014/main" id="{F3CCF164-F4D7-4E71-89F3-480C2178F761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10" name="AutoShape 34" hidden="1">
          <a:extLst>
            <a:ext uri="{FF2B5EF4-FFF2-40B4-BE49-F238E27FC236}">
              <a16:creationId xmlns:a16="http://schemas.microsoft.com/office/drawing/2014/main" id="{C67552BF-ACD2-4DE9-AF10-8C4C2EAD61BD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11" name="AutoShape 38" hidden="1">
          <a:extLst>
            <a:ext uri="{FF2B5EF4-FFF2-40B4-BE49-F238E27FC236}">
              <a16:creationId xmlns:a16="http://schemas.microsoft.com/office/drawing/2014/main" id="{3868C7FC-1A9E-42C4-B22D-6CAB44F3609C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12" name="AutoShape 41" hidden="1">
          <a:extLst>
            <a:ext uri="{FF2B5EF4-FFF2-40B4-BE49-F238E27FC236}">
              <a16:creationId xmlns:a16="http://schemas.microsoft.com/office/drawing/2014/main" id="{5A9B4AEF-6873-4642-AEC9-A3C6C6EBCD12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13" name="AutoShape 36" hidden="1">
          <a:extLst>
            <a:ext uri="{FF2B5EF4-FFF2-40B4-BE49-F238E27FC236}">
              <a16:creationId xmlns:a16="http://schemas.microsoft.com/office/drawing/2014/main" id="{8948EB30-05CC-4B4B-96B7-4316818C05BA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14" name="AutoShape 22" hidden="1">
          <a:extLst>
            <a:ext uri="{FF2B5EF4-FFF2-40B4-BE49-F238E27FC236}">
              <a16:creationId xmlns:a16="http://schemas.microsoft.com/office/drawing/2014/main" id="{45702C6F-3324-4518-9944-899A7A746EE2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15" name="AutoShape 24" hidden="1">
          <a:extLst>
            <a:ext uri="{FF2B5EF4-FFF2-40B4-BE49-F238E27FC236}">
              <a16:creationId xmlns:a16="http://schemas.microsoft.com/office/drawing/2014/main" id="{DE144422-040B-466F-82E9-9AD074D966F2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16" name="AutoShape 26" hidden="1">
          <a:extLst>
            <a:ext uri="{FF2B5EF4-FFF2-40B4-BE49-F238E27FC236}">
              <a16:creationId xmlns:a16="http://schemas.microsoft.com/office/drawing/2014/main" id="{6108FAD8-2308-40D0-A979-16B5D323B2A8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17" name="AutoShape 22" hidden="1">
          <a:extLst>
            <a:ext uri="{FF2B5EF4-FFF2-40B4-BE49-F238E27FC236}">
              <a16:creationId xmlns:a16="http://schemas.microsoft.com/office/drawing/2014/main" id="{CF86C00B-25C6-4173-9A83-1F2478DF7B2F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18" name="AutoShape 24" hidden="1">
          <a:extLst>
            <a:ext uri="{FF2B5EF4-FFF2-40B4-BE49-F238E27FC236}">
              <a16:creationId xmlns:a16="http://schemas.microsoft.com/office/drawing/2014/main" id="{1ED310A2-4E17-46B7-B65D-F35C1EC5F9C7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19" name="AutoShape 26" hidden="1">
          <a:extLst>
            <a:ext uri="{FF2B5EF4-FFF2-40B4-BE49-F238E27FC236}">
              <a16:creationId xmlns:a16="http://schemas.microsoft.com/office/drawing/2014/main" id="{7921B6B6-14FB-49F1-B573-60CE576D8EC6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20" name="AutoShape 22" hidden="1">
          <a:extLst>
            <a:ext uri="{FF2B5EF4-FFF2-40B4-BE49-F238E27FC236}">
              <a16:creationId xmlns:a16="http://schemas.microsoft.com/office/drawing/2014/main" id="{4310C1B4-4D7D-4DAE-BA1C-674766784621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21" name="AutoShape 22" hidden="1">
          <a:extLst>
            <a:ext uri="{FF2B5EF4-FFF2-40B4-BE49-F238E27FC236}">
              <a16:creationId xmlns:a16="http://schemas.microsoft.com/office/drawing/2014/main" id="{E71C582C-2A25-47BF-8E1F-D69FEBFF5E1A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22" name="AutoShape 24" hidden="1">
          <a:extLst>
            <a:ext uri="{FF2B5EF4-FFF2-40B4-BE49-F238E27FC236}">
              <a16:creationId xmlns:a16="http://schemas.microsoft.com/office/drawing/2014/main" id="{A2222EB4-1032-4EA2-B9F2-9D8CDCD517C7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23" name="AutoShape 26" hidden="1">
          <a:extLst>
            <a:ext uri="{FF2B5EF4-FFF2-40B4-BE49-F238E27FC236}">
              <a16:creationId xmlns:a16="http://schemas.microsoft.com/office/drawing/2014/main" id="{1D51A383-48EE-4E67-857F-FA6FF1930637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24" name="AutoShape 22" hidden="1">
          <a:extLst>
            <a:ext uri="{FF2B5EF4-FFF2-40B4-BE49-F238E27FC236}">
              <a16:creationId xmlns:a16="http://schemas.microsoft.com/office/drawing/2014/main" id="{EF06D08C-6E59-4E0D-A999-053A89258CD4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25" name="AutoShape 24" hidden="1">
          <a:extLst>
            <a:ext uri="{FF2B5EF4-FFF2-40B4-BE49-F238E27FC236}">
              <a16:creationId xmlns:a16="http://schemas.microsoft.com/office/drawing/2014/main" id="{D80F4881-2CF6-4FF6-B9E6-86992845C106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26" name="AutoShape 26" hidden="1">
          <a:extLst>
            <a:ext uri="{FF2B5EF4-FFF2-40B4-BE49-F238E27FC236}">
              <a16:creationId xmlns:a16="http://schemas.microsoft.com/office/drawing/2014/main" id="{331DB09A-3DDE-4F3E-BD2D-31D6B8F3F06B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27" name="AutoShape 22" hidden="1">
          <a:extLst>
            <a:ext uri="{FF2B5EF4-FFF2-40B4-BE49-F238E27FC236}">
              <a16:creationId xmlns:a16="http://schemas.microsoft.com/office/drawing/2014/main" id="{41AEBD31-6850-4094-9DC1-D4708FEFC576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28" name="AutoShape 22" hidden="1">
          <a:extLst>
            <a:ext uri="{FF2B5EF4-FFF2-40B4-BE49-F238E27FC236}">
              <a16:creationId xmlns:a16="http://schemas.microsoft.com/office/drawing/2014/main" id="{988B8E52-398D-4BAD-9D00-AB8B87083D62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29" name="AutoShape 24" hidden="1">
          <a:extLst>
            <a:ext uri="{FF2B5EF4-FFF2-40B4-BE49-F238E27FC236}">
              <a16:creationId xmlns:a16="http://schemas.microsoft.com/office/drawing/2014/main" id="{7ADD3260-D628-48E3-8E2E-4A019FBA14E6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30" name="AutoShape 26" hidden="1">
          <a:extLst>
            <a:ext uri="{FF2B5EF4-FFF2-40B4-BE49-F238E27FC236}">
              <a16:creationId xmlns:a16="http://schemas.microsoft.com/office/drawing/2014/main" id="{616896F2-7DB9-4E5A-9C8A-D71D68ADD93A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31" name="AutoShape 22" hidden="1">
          <a:extLst>
            <a:ext uri="{FF2B5EF4-FFF2-40B4-BE49-F238E27FC236}">
              <a16:creationId xmlns:a16="http://schemas.microsoft.com/office/drawing/2014/main" id="{290370D0-DEF5-4FFC-9EED-A28339831CA7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32" name="AutoShape 24" hidden="1">
          <a:extLst>
            <a:ext uri="{FF2B5EF4-FFF2-40B4-BE49-F238E27FC236}">
              <a16:creationId xmlns:a16="http://schemas.microsoft.com/office/drawing/2014/main" id="{2A0A952C-D416-45F8-8767-5B83E24B161F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433" name="AutoShape 26" hidden="1">
          <a:extLst>
            <a:ext uri="{FF2B5EF4-FFF2-40B4-BE49-F238E27FC236}">
              <a16:creationId xmlns:a16="http://schemas.microsoft.com/office/drawing/2014/main" id="{8938A30D-C800-477F-A662-A48BCE29BD29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34" name="AutoShape 34" hidden="1">
          <a:extLst>
            <a:ext uri="{FF2B5EF4-FFF2-40B4-BE49-F238E27FC236}">
              <a16:creationId xmlns:a16="http://schemas.microsoft.com/office/drawing/2014/main" id="{74E91927-79EF-47A2-82EB-FED25813FC5D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35" name="AutoShape 38" hidden="1">
          <a:extLst>
            <a:ext uri="{FF2B5EF4-FFF2-40B4-BE49-F238E27FC236}">
              <a16:creationId xmlns:a16="http://schemas.microsoft.com/office/drawing/2014/main" id="{353DA6F5-E1FD-4CC5-AA0B-3E63C2303682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36" name="AutoShape 41" hidden="1">
          <a:extLst>
            <a:ext uri="{FF2B5EF4-FFF2-40B4-BE49-F238E27FC236}">
              <a16:creationId xmlns:a16="http://schemas.microsoft.com/office/drawing/2014/main" id="{9E530C48-623E-474F-AAA4-581E600A9464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37" name="AutoShape 36" hidden="1">
          <a:extLst>
            <a:ext uri="{FF2B5EF4-FFF2-40B4-BE49-F238E27FC236}">
              <a16:creationId xmlns:a16="http://schemas.microsoft.com/office/drawing/2014/main" id="{C8E94AC9-919B-45DD-861A-FC9EFCC60776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38" name="AutoShape 22" hidden="1">
          <a:extLst>
            <a:ext uri="{FF2B5EF4-FFF2-40B4-BE49-F238E27FC236}">
              <a16:creationId xmlns:a16="http://schemas.microsoft.com/office/drawing/2014/main" id="{2D948C23-FE58-4E6C-8D49-A3AA3077C63E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39" name="AutoShape 24" hidden="1">
          <a:extLst>
            <a:ext uri="{FF2B5EF4-FFF2-40B4-BE49-F238E27FC236}">
              <a16:creationId xmlns:a16="http://schemas.microsoft.com/office/drawing/2014/main" id="{A44F50C3-9231-4A77-B3CD-228E325CCD93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40" name="AutoShape 26" hidden="1">
          <a:extLst>
            <a:ext uri="{FF2B5EF4-FFF2-40B4-BE49-F238E27FC236}">
              <a16:creationId xmlns:a16="http://schemas.microsoft.com/office/drawing/2014/main" id="{C4FCD8F2-97D2-4733-ACF4-A5DD1FABB4B0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41" name="AutoShape 22" hidden="1">
          <a:extLst>
            <a:ext uri="{FF2B5EF4-FFF2-40B4-BE49-F238E27FC236}">
              <a16:creationId xmlns:a16="http://schemas.microsoft.com/office/drawing/2014/main" id="{8D254F63-F4C1-4F97-8B0B-09E7FCB9774B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42" name="AutoShape 24" hidden="1">
          <a:extLst>
            <a:ext uri="{FF2B5EF4-FFF2-40B4-BE49-F238E27FC236}">
              <a16:creationId xmlns:a16="http://schemas.microsoft.com/office/drawing/2014/main" id="{FC2513A1-2BBD-4550-8A15-6E49FF93C155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43" name="AutoShape 26" hidden="1">
          <a:extLst>
            <a:ext uri="{FF2B5EF4-FFF2-40B4-BE49-F238E27FC236}">
              <a16:creationId xmlns:a16="http://schemas.microsoft.com/office/drawing/2014/main" id="{03367669-169F-4C57-A7FA-8E6C531EC7D4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44" name="AutoShape 22" hidden="1">
          <a:extLst>
            <a:ext uri="{FF2B5EF4-FFF2-40B4-BE49-F238E27FC236}">
              <a16:creationId xmlns:a16="http://schemas.microsoft.com/office/drawing/2014/main" id="{C502DD15-4B4D-4B95-907F-2121C6139197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45" name="AutoShape 22" hidden="1">
          <a:extLst>
            <a:ext uri="{FF2B5EF4-FFF2-40B4-BE49-F238E27FC236}">
              <a16:creationId xmlns:a16="http://schemas.microsoft.com/office/drawing/2014/main" id="{F70D74E9-80B5-46FB-92CD-E4730545CD84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46" name="AutoShape 24" hidden="1">
          <a:extLst>
            <a:ext uri="{FF2B5EF4-FFF2-40B4-BE49-F238E27FC236}">
              <a16:creationId xmlns:a16="http://schemas.microsoft.com/office/drawing/2014/main" id="{E38866C6-26A1-40D4-AFAA-09A216AE0CD7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47" name="AutoShape 26" hidden="1">
          <a:extLst>
            <a:ext uri="{FF2B5EF4-FFF2-40B4-BE49-F238E27FC236}">
              <a16:creationId xmlns:a16="http://schemas.microsoft.com/office/drawing/2014/main" id="{0BFB60EA-4EFE-4FCE-B93A-7ABF8C3B7D21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48" name="AutoShape 22" hidden="1">
          <a:extLst>
            <a:ext uri="{FF2B5EF4-FFF2-40B4-BE49-F238E27FC236}">
              <a16:creationId xmlns:a16="http://schemas.microsoft.com/office/drawing/2014/main" id="{3139808D-DEAB-49EB-A88D-21958238C4E1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49" name="AutoShape 24" hidden="1">
          <a:extLst>
            <a:ext uri="{FF2B5EF4-FFF2-40B4-BE49-F238E27FC236}">
              <a16:creationId xmlns:a16="http://schemas.microsoft.com/office/drawing/2014/main" id="{58927279-51FF-4EBE-B2A1-782AC4A4D284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50" name="AutoShape 26" hidden="1">
          <a:extLst>
            <a:ext uri="{FF2B5EF4-FFF2-40B4-BE49-F238E27FC236}">
              <a16:creationId xmlns:a16="http://schemas.microsoft.com/office/drawing/2014/main" id="{21E7CDEA-6C40-4F13-A06B-E58FF0FABD07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51" name="AutoShape 22" hidden="1">
          <a:extLst>
            <a:ext uri="{FF2B5EF4-FFF2-40B4-BE49-F238E27FC236}">
              <a16:creationId xmlns:a16="http://schemas.microsoft.com/office/drawing/2014/main" id="{3CCED706-FF0F-410C-ACB5-A6C7B99E8C62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52" name="AutoShape 22" hidden="1">
          <a:extLst>
            <a:ext uri="{FF2B5EF4-FFF2-40B4-BE49-F238E27FC236}">
              <a16:creationId xmlns:a16="http://schemas.microsoft.com/office/drawing/2014/main" id="{3C28667D-D639-4B6E-9015-50E83D394EB8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53" name="AutoShape 24" hidden="1">
          <a:extLst>
            <a:ext uri="{FF2B5EF4-FFF2-40B4-BE49-F238E27FC236}">
              <a16:creationId xmlns:a16="http://schemas.microsoft.com/office/drawing/2014/main" id="{9037E07F-291D-42FE-BA77-54984A410ADD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54" name="AutoShape 26" hidden="1">
          <a:extLst>
            <a:ext uri="{FF2B5EF4-FFF2-40B4-BE49-F238E27FC236}">
              <a16:creationId xmlns:a16="http://schemas.microsoft.com/office/drawing/2014/main" id="{7957B705-2862-4B6F-8E72-FACDE55B685E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55" name="AutoShape 22" hidden="1">
          <a:extLst>
            <a:ext uri="{FF2B5EF4-FFF2-40B4-BE49-F238E27FC236}">
              <a16:creationId xmlns:a16="http://schemas.microsoft.com/office/drawing/2014/main" id="{45712F83-0A6B-4926-859C-3B3864EEA880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56" name="AutoShape 24" hidden="1">
          <a:extLst>
            <a:ext uri="{FF2B5EF4-FFF2-40B4-BE49-F238E27FC236}">
              <a16:creationId xmlns:a16="http://schemas.microsoft.com/office/drawing/2014/main" id="{5A790842-C4D6-4FCC-8BAC-7842D7525A95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457" name="AutoShape 26" hidden="1">
          <a:extLst>
            <a:ext uri="{FF2B5EF4-FFF2-40B4-BE49-F238E27FC236}">
              <a16:creationId xmlns:a16="http://schemas.microsoft.com/office/drawing/2014/main" id="{9F7E0DE5-6999-4491-A109-51E0197EB872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58" name="AutoShape 34" hidden="1">
          <a:extLst>
            <a:ext uri="{FF2B5EF4-FFF2-40B4-BE49-F238E27FC236}">
              <a16:creationId xmlns:a16="http://schemas.microsoft.com/office/drawing/2014/main" id="{64971302-5858-4B55-A61F-3D1650896AC2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59" name="AutoShape 38" hidden="1">
          <a:extLst>
            <a:ext uri="{FF2B5EF4-FFF2-40B4-BE49-F238E27FC236}">
              <a16:creationId xmlns:a16="http://schemas.microsoft.com/office/drawing/2014/main" id="{739A6931-DF3E-42DD-90BE-E4DB94ABB994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60" name="AutoShape 41" hidden="1">
          <a:extLst>
            <a:ext uri="{FF2B5EF4-FFF2-40B4-BE49-F238E27FC236}">
              <a16:creationId xmlns:a16="http://schemas.microsoft.com/office/drawing/2014/main" id="{E4316A80-658A-4ADB-B0F6-89763C1AB65F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61" name="AutoShape 36" hidden="1">
          <a:extLst>
            <a:ext uri="{FF2B5EF4-FFF2-40B4-BE49-F238E27FC236}">
              <a16:creationId xmlns:a16="http://schemas.microsoft.com/office/drawing/2014/main" id="{E7C9F21E-1BBC-466F-8F83-63D067E1335B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62" name="AutoShape 22" hidden="1">
          <a:extLst>
            <a:ext uri="{FF2B5EF4-FFF2-40B4-BE49-F238E27FC236}">
              <a16:creationId xmlns:a16="http://schemas.microsoft.com/office/drawing/2014/main" id="{A6B7F81B-A302-469E-840C-B85E2F494544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63" name="AutoShape 24" hidden="1">
          <a:extLst>
            <a:ext uri="{FF2B5EF4-FFF2-40B4-BE49-F238E27FC236}">
              <a16:creationId xmlns:a16="http://schemas.microsoft.com/office/drawing/2014/main" id="{2C83ED0E-A8F1-4F31-BE7B-0EED956E6515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64" name="AutoShape 26" hidden="1">
          <a:extLst>
            <a:ext uri="{FF2B5EF4-FFF2-40B4-BE49-F238E27FC236}">
              <a16:creationId xmlns:a16="http://schemas.microsoft.com/office/drawing/2014/main" id="{80E7A46C-27CE-4036-B346-6D4C08112700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65" name="AutoShape 22" hidden="1">
          <a:extLst>
            <a:ext uri="{FF2B5EF4-FFF2-40B4-BE49-F238E27FC236}">
              <a16:creationId xmlns:a16="http://schemas.microsoft.com/office/drawing/2014/main" id="{84A4DC94-CCB6-423A-8089-AB395D014B6B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66" name="AutoShape 24" hidden="1">
          <a:extLst>
            <a:ext uri="{FF2B5EF4-FFF2-40B4-BE49-F238E27FC236}">
              <a16:creationId xmlns:a16="http://schemas.microsoft.com/office/drawing/2014/main" id="{1B17E554-5F43-41E0-B3A2-5CE13991F70B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67" name="AutoShape 26" hidden="1">
          <a:extLst>
            <a:ext uri="{FF2B5EF4-FFF2-40B4-BE49-F238E27FC236}">
              <a16:creationId xmlns:a16="http://schemas.microsoft.com/office/drawing/2014/main" id="{CF77BC96-8FFD-4174-8298-60E8B2D879C2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68" name="AutoShape 22" hidden="1">
          <a:extLst>
            <a:ext uri="{FF2B5EF4-FFF2-40B4-BE49-F238E27FC236}">
              <a16:creationId xmlns:a16="http://schemas.microsoft.com/office/drawing/2014/main" id="{6E5C6CE3-3A87-4421-8D60-46302B3C6C65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69" name="AutoShape 22" hidden="1">
          <a:extLst>
            <a:ext uri="{FF2B5EF4-FFF2-40B4-BE49-F238E27FC236}">
              <a16:creationId xmlns:a16="http://schemas.microsoft.com/office/drawing/2014/main" id="{590D3030-A4EE-4BC5-AF13-121E8736B99A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70" name="AutoShape 24" hidden="1">
          <a:extLst>
            <a:ext uri="{FF2B5EF4-FFF2-40B4-BE49-F238E27FC236}">
              <a16:creationId xmlns:a16="http://schemas.microsoft.com/office/drawing/2014/main" id="{62AE38A8-669E-4149-A080-DE62E75C3E30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71" name="AutoShape 26" hidden="1">
          <a:extLst>
            <a:ext uri="{FF2B5EF4-FFF2-40B4-BE49-F238E27FC236}">
              <a16:creationId xmlns:a16="http://schemas.microsoft.com/office/drawing/2014/main" id="{97A5A678-86BE-4615-9E5A-A0138B37F3A4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72" name="AutoShape 22" hidden="1">
          <a:extLst>
            <a:ext uri="{FF2B5EF4-FFF2-40B4-BE49-F238E27FC236}">
              <a16:creationId xmlns:a16="http://schemas.microsoft.com/office/drawing/2014/main" id="{43D8FFBC-3596-4B47-856C-C3CE056B4339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73" name="AutoShape 24" hidden="1">
          <a:extLst>
            <a:ext uri="{FF2B5EF4-FFF2-40B4-BE49-F238E27FC236}">
              <a16:creationId xmlns:a16="http://schemas.microsoft.com/office/drawing/2014/main" id="{C6CDB6E2-B303-4181-86A5-7009DF6C63A0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74" name="AutoShape 26" hidden="1">
          <a:extLst>
            <a:ext uri="{FF2B5EF4-FFF2-40B4-BE49-F238E27FC236}">
              <a16:creationId xmlns:a16="http://schemas.microsoft.com/office/drawing/2014/main" id="{402CE458-7F5D-4577-8159-349689B4621F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75" name="AutoShape 22" hidden="1">
          <a:extLst>
            <a:ext uri="{FF2B5EF4-FFF2-40B4-BE49-F238E27FC236}">
              <a16:creationId xmlns:a16="http://schemas.microsoft.com/office/drawing/2014/main" id="{72887F16-9137-40EE-8103-B6D361F428C3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76" name="AutoShape 22" hidden="1">
          <a:extLst>
            <a:ext uri="{FF2B5EF4-FFF2-40B4-BE49-F238E27FC236}">
              <a16:creationId xmlns:a16="http://schemas.microsoft.com/office/drawing/2014/main" id="{AA8D6752-BD94-4FDA-90A8-F00C8A33D81D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77" name="AutoShape 24" hidden="1">
          <a:extLst>
            <a:ext uri="{FF2B5EF4-FFF2-40B4-BE49-F238E27FC236}">
              <a16:creationId xmlns:a16="http://schemas.microsoft.com/office/drawing/2014/main" id="{19669948-2F37-4508-A0DF-89F04BE30813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78" name="AutoShape 26" hidden="1">
          <a:extLst>
            <a:ext uri="{FF2B5EF4-FFF2-40B4-BE49-F238E27FC236}">
              <a16:creationId xmlns:a16="http://schemas.microsoft.com/office/drawing/2014/main" id="{5EB07C83-7F39-4FD9-B644-30280C02932A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79" name="AutoShape 22" hidden="1">
          <a:extLst>
            <a:ext uri="{FF2B5EF4-FFF2-40B4-BE49-F238E27FC236}">
              <a16:creationId xmlns:a16="http://schemas.microsoft.com/office/drawing/2014/main" id="{BEBF4D70-431B-43E3-877A-1CCC87A562C5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80" name="AutoShape 24" hidden="1">
          <a:extLst>
            <a:ext uri="{FF2B5EF4-FFF2-40B4-BE49-F238E27FC236}">
              <a16:creationId xmlns:a16="http://schemas.microsoft.com/office/drawing/2014/main" id="{5B2EAAAB-D629-4981-86AB-465A73DD78E2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481" name="AutoShape 26" hidden="1">
          <a:extLst>
            <a:ext uri="{FF2B5EF4-FFF2-40B4-BE49-F238E27FC236}">
              <a16:creationId xmlns:a16="http://schemas.microsoft.com/office/drawing/2014/main" id="{D7BA0E55-B979-46D8-8FD7-B745DA7FA46B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482" name="AutoShape 34" hidden="1">
          <a:extLst>
            <a:ext uri="{FF2B5EF4-FFF2-40B4-BE49-F238E27FC236}">
              <a16:creationId xmlns:a16="http://schemas.microsoft.com/office/drawing/2014/main" id="{A1B12B15-99D3-4269-BB7B-FC9CDD4DFD46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483" name="AutoShape 38" hidden="1">
          <a:extLst>
            <a:ext uri="{FF2B5EF4-FFF2-40B4-BE49-F238E27FC236}">
              <a16:creationId xmlns:a16="http://schemas.microsoft.com/office/drawing/2014/main" id="{3CE57330-8A1D-4890-B0EE-A5C32E78F325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484" name="AutoShape 41" hidden="1">
          <a:extLst>
            <a:ext uri="{FF2B5EF4-FFF2-40B4-BE49-F238E27FC236}">
              <a16:creationId xmlns:a16="http://schemas.microsoft.com/office/drawing/2014/main" id="{12EDB8AA-9F65-49A2-AEAE-1E8199C280F9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485" name="AutoShape 36" hidden="1">
          <a:extLst>
            <a:ext uri="{FF2B5EF4-FFF2-40B4-BE49-F238E27FC236}">
              <a16:creationId xmlns:a16="http://schemas.microsoft.com/office/drawing/2014/main" id="{3B339D69-3C9C-499D-87A4-8CAE624C80A6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486" name="AutoShape 22" hidden="1">
          <a:extLst>
            <a:ext uri="{FF2B5EF4-FFF2-40B4-BE49-F238E27FC236}">
              <a16:creationId xmlns:a16="http://schemas.microsoft.com/office/drawing/2014/main" id="{7CB0D480-41DF-4333-BCD0-DA835E4FD569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487" name="AutoShape 24" hidden="1">
          <a:extLst>
            <a:ext uri="{FF2B5EF4-FFF2-40B4-BE49-F238E27FC236}">
              <a16:creationId xmlns:a16="http://schemas.microsoft.com/office/drawing/2014/main" id="{8C35A31F-C4A4-4713-B930-ABF1534CCD00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488" name="AutoShape 26" hidden="1">
          <a:extLst>
            <a:ext uri="{FF2B5EF4-FFF2-40B4-BE49-F238E27FC236}">
              <a16:creationId xmlns:a16="http://schemas.microsoft.com/office/drawing/2014/main" id="{2A63B051-9B89-4765-ACC7-AA76385C51BE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489" name="AutoShape 22" hidden="1">
          <a:extLst>
            <a:ext uri="{FF2B5EF4-FFF2-40B4-BE49-F238E27FC236}">
              <a16:creationId xmlns:a16="http://schemas.microsoft.com/office/drawing/2014/main" id="{45D88DCB-2BFE-4564-A98B-BF0BB91B5FC9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490" name="AutoShape 24" hidden="1">
          <a:extLst>
            <a:ext uri="{FF2B5EF4-FFF2-40B4-BE49-F238E27FC236}">
              <a16:creationId xmlns:a16="http://schemas.microsoft.com/office/drawing/2014/main" id="{0BCA3437-9FC1-4D25-AF2A-D76B0A6258C0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491" name="AutoShape 26" hidden="1">
          <a:extLst>
            <a:ext uri="{FF2B5EF4-FFF2-40B4-BE49-F238E27FC236}">
              <a16:creationId xmlns:a16="http://schemas.microsoft.com/office/drawing/2014/main" id="{C3504785-FBC8-4DF2-84F0-F7DFCEEBBDC1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492" name="AutoShape 22" hidden="1">
          <a:extLst>
            <a:ext uri="{FF2B5EF4-FFF2-40B4-BE49-F238E27FC236}">
              <a16:creationId xmlns:a16="http://schemas.microsoft.com/office/drawing/2014/main" id="{F67AAB84-A7F0-43A2-9C41-B752A8A30C9C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493" name="AutoShape 22" hidden="1">
          <a:extLst>
            <a:ext uri="{FF2B5EF4-FFF2-40B4-BE49-F238E27FC236}">
              <a16:creationId xmlns:a16="http://schemas.microsoft.com/office/drawing/2014/main" id="{EC7D045F-4C5D-494C-AE9D-B2335CDB3CA1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494" name="AutoShape 24" hidden="1">
          <a:extLst>
            <a:ext uri="{FF2B5EF4-FFF2-40B4-BE49-F238E27FC236}">
              <a16:creationId xmlns:a16="http://schemas.microsoft.com/office/drawing/2014/main" id="{3BED332B-011A-42C2-B00F-5E45CFE8EC47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495" name="AutoShape 26" hidden="1">
          <a:extLst>
            <a:ext uri="{FF2B5EF4-FFF2-40B4-BE49-F238E27FC236}">
              <a16:creationId xmlns:a16="http://schemas.microsoft.com/office/drawing/2014/main" id="{D0FD8836-6A9C-43AB-97AE-1BFE29381E63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496" name="AutoShape 22" hidden="1">
          <a:extLst>
            <a:ext uri="{FF2B5EF4-FFF2-40B4-BE49-F238E27FC236}">
              <a16:creationId xmlns:a16="http://schemas.microsoft.com/office/drawing/2014/main" id="{D67D8D3F-34E6-413A-9B84-FA7B8B7C4083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497" name="AutoShape 24" hidden="1">
          <a:extLst>
            <a:ext uri="{FF2B5EF4-FFF2-40B4-BE49-F238E27FC236}">
              <a16:creationId xmlns:a16="http://schemas.microsoft.com/office/drawing/2014/main" id="{D1CAA0F6-05B9-4BDC-97C7-6EBC6F0BAD75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498" name="AutoShape 26" hidden="1">
          <a:extLst>
            <a:ext uri="{FF2B5EF4-FFF2-40B4-BE49-F238E27FC236}">
              <a16:creationId xmlns:a16="http://schemas.microsoft.com/office/drawing/2014/main" id="{3651B6B8-1242-4B52-BEF7-ED54F6EF51FC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499" name="AutoShape 22" hidden="1">
          <a:extLst>
            <a:ext uri="{FF2B5EF4-FFF2-40B4-BE49-F238E27FC236}">
              <a16:creationId xmlns:a16="http://schemas.microsoft.com/office/drawing/2014/main" id="{D76B9F4B-60D2-4C88-A7E4-480E3F7E4227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500" name="AutoShape 22" hidden="1">
          <a:extLst>
            <a:ext uri="{FF2B5EF4-FFF2-40B4-BE49-F238E27FC236}">
              <a16:creationId xmlns:a16="http://schemas.microsoft.com/office/drawing/2014/main" id="{D8D3737C-12D3-42CE-B41B-1915FCD0AE30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501" name="AutoShape 24" hidden="1">
          <a:extLst>
            <a:ext uri="{FF2B5EF4-FFF2-40B4-BE49-F238E27FC236}">
              <a16:creationId xmlns:a16="http://schemas.microsoft.com/office/drawing/2014/main" id="{6BDB4FC5-B742-400C-8848-DCE88486B80D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502" name="AutoShape 26" hidden="1">
          <a:extLst>
            <a:ext uri="{FF2B5EF4-FFF2-40B4-BE49-F238E27FC236}">
              <a16:creationId xmlns:a16="http://schemas.microsoft.com/office/drawing/2014/main" id="{491244E6-FDF9-484F-BC3D-327ECDD82333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503" name="AutoShape 22" hidden="1">
          <a:extLst>
            <a:ext uri="{FF2B5EF4-FFF2-40B4-BE49-F238E27FC236}">
              <a16:creationId xmlns:a16="http://schemas.microsoft.com/office/drawing/2014/main" id="{FA8B9783-7FF7-465D-A38D-D45694FBFB46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504" name="AutoShape 24" hidden="1">
          <a:extLst>
            <a:ext uri="{FF2B5EF4-FFF2-40B4-BE49-F238E27FC236}">
              <a16:creationId xmlns:a16="http://schemas.microsoft.com/office/drawing/2014/main" id="{D4425EF2-7FA5-41D5-AF06-EA7B459EC4FD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505" name="AutoShape 26" hidden="1">
          <a:extLst>
            <a:ext uri="{FF2B5EF4-FFF2-40B4-BE49-F238E27FC236}">
              <a16:creationId xmlns:a16="http://schemas.microsoft.com/office/drawing/2014/main" id="{6345041B-6FB0-41C3-8CEF-B864046CCD00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06" name="AutoShape 34" hidden="1">
          <a:extLst>
            <a:ext uri="{FF2B5EF4-FFF2-40B4-BE49-F238E27FC236}">
              <a16:creationId xmlns:a16="http://schemas.microsoft.com/office/drawing/2014/main" id="{405E08E4-9308-4434-8D49-C6B41190B273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07" name="AutoShape 38" hidden="1">
          <a:extLst>
            <a:ext uri="{FF2B5EF4-FFF2-40B4-BE49-F238E27FC236}">
              <a16:creationId xmlns:a16="http://schemas.microsoft.com/office/drawing/2014/main" id="{C3B7D507-C3DE-46D9-AE6E-515083CD9569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08" name="AutoShape 41" hidden="1">
          <a:extLst>
            <a:ext uri="{FF2B5EF4-FFF2-40B4-BE49-F238E27FC236}">
              <a16:creationId xmlns:a16="http://schemas.microsoft.com/office/drawing/2014/main" id="{DEA42E03-4198-4FA3-A249-332DED371E53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09" name="AutoShape 36" hidden="1">
          <a:extLst>
            <a:ext uri="{FF2B5EF4-FFF2-40B4-BE49-F238E27FC236}">
              <a16:creationId xmlns:a16="http://schemas.microsoft.com/office/drawing/2014/main" id="{4E9BE403-C20D-4C26-BC7A-F79EEC489538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10" name="AutoShape 22" hidden="1">
          <a:extLst>
            <a:ext uri="{FF2B5EF4-FFF2-40B4-BE49-F238E27FC236}">
              <a16:creationId xmlns:a16="http://schemas.microsoft.com/office/drawing/2014/main" id="{CE09DF2B-5D83-4076-9F34-02DD2A4B2C4B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11" name="AutoShape 24" hidden="1">
          <a:extLst>
            <a:ext uri="{FF2B5EF4-FFF2-40B4-BE49-F238E27FC236}">
              <a16:creationId xmlns:a16="http://schemas.microsoft.com/office/drawing/2014/main" id="{7984DAF6-E0F3-4859-9198-52B3D7841D37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12" name="AutoShape 26" hidden="1">
          <a:extLst>
            <a:ext uri="{FF2B5EF4-FFF2-40B4-BE49-F238E27FC236}">
              <a16:creationId xmlns:a16="http://schemas.microsoft.com/office/drawing/2014/main" id="{BB918ED4-76EE-4A20-BD2A-A83EC24C4E02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13" name="AutoShape 22" hidden="1">
          <a:extLst>
            <a:ext uri="{FF2B5EF4-FFF2-40B4-BE49-F238E27FC236}">
              <a16:creationId xmlns:a16="http://schemas.microsoft.com/office/drawing/2014/main" id="{B174EC33-C5A6-467D-BF48-341FEFD930E4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14" name="AutoShape 24" hidden="1">
          <a:extLst>
            <a:ext uri="{FF2B5EF4-FFF2-40B4-BE49-F238E27FC236}">
              <a16:creationId xmlns:a16="http://schemas.microsoft.com/office/drawing/2014/main" id="{D9680ADA-9975-4564-A7D1-5CA3B51B63BE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15" name="AutoShape 26" hidden="1">
          <a:extLst>
            <a:ext uri="{FF2B5EF4-FFF2-40B4-BE49-F238E27FC236}">
              <a16:creationId xmlns:a16="http://schemas.microsoft.com/office/drawing/2014/main" id="{DD5CE98A-9B50-49C0-957D-9DB9220C378F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16" name="AutoShape 22" hidden="1">
          <a:extLst>
            <a:ext uri="{FF2B5EF4-FFF2-40B4-BE49-F238E27FC236}">
              <a16:creationId xmlns:a16="http://schemas.microsoft.com/office/drawing/2014/main" id="{9D9A111D-673A-4D56-A835-C5299DF81C84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17" name="AutoShape 22" hidden="1">
          <a:extLst>
            <a:ext uri="{FF2B5EF4-FFF2-40B4-BE49-F238E27FC236}">
              <a16:creationId xmlns:a16="http://schemas.microsoft.com/office/drawing/2014/main" id="{4A49DEFF-6B03-4770-81CD-C324C556262C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18" name="AutoShape 24" hidden="1">
          <a:extLst>
            <a:ext uri="{FF2B5EF4-FFF2-40B4-BE49-F238E27FC236}">
              <a16:creationId xmlns:a16="http://schemas.microsoft.com/office/drawing/2014/main" id="{22CBEC9D-5887-44BC-B915-BDA8DDBB259A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19" name="AutoShape 26" hidden="1">
          <a:extLst>
            <a:ext uri="{FF2B5EF4-FFF2-40B4-BE49-F238E27FC236}">
              <a16:creationId xmlns:a16="http://schemas.microsoft.com/office/drawing/2014/main" id="{DF841BF5-1F25-4A75-A446-0F6DBC139B08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20" name="AutoShape 22" hidden="1">
          <a:extLst>
            <a:ext uri="{FF2B5EF4-FFF2-40B4-BE49-F238E27FC236}">
              <a16:creationId xmlns:a16="http://schemas.microsoft.com/office/drawing/2014/main" id="{A7E72E66-45C1-4176-8D8F-5FB96126BC40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21" name="AutoShape 24" hidden="1">
          <a:extLst>
            <a:ext uri="{FF2B5EF4-FFF2-40B4-BE49-F238E27FC236}">
              <a16:creationId xmlns:a16="http://schemas.microsoft.com/office/drawing/2014/main" id="{97F15887-7075-4F9F-8EC3-55FE6AE20705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22" name="AutoShape 26" hidden="1">
          <a:extLst>
            <a:ext uri="{FF2B5EF4-FFF2-40B4-BE49-F238E27FC236}">
              <a16:creationId xmlns:a16="http://schemas.microsoft.com/office/drawing/2014/main" id="{9C956AA4-B71D-4B40-A3CF-2990318765FD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23" name="AutoShape 22" hidden="1">
          <a:extLst>
            <a:ext uri="{FF2B5EF4-FFF2-40B4-BE49-F238E27FC236}">
              <a16:creationId xmlns:a16="http://schemas.microsoft.com/office/drawing/2014/main" id="{B33E062C-862E-4ED3-A4F5-9C6546B5F0DC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24" name="AutoShape 22" hidden="1">
          <a:extLst>
            <a:ext uri="{FF2B5EF4-FFF2-40B4-BE49-F238E27FC236}">
              <a16:creationId xmlns:a16="http://schemas.microsoft.com/office/drawing/2014/main" id="{A8F8C19F-594B-41ED-8353-D76987BAE4EC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25" name="AutoShape 24" hidden="1">
          <a:extLst>
            <a:ext uri="{FF2B5EF4-FFF2-40B4-BE49-F238E27FC236}">
              <a16:creationId xmlns:a16="http://schemas.microsoft.com/office/drawing/2014/main" id="{38B35918-226E-4B05-B918-DDBA8152B285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26" name="AutoShape 26" hidden="1">
          <a:extLst>
            <a:ext uri="{FF2B5EF4-FFF2-40B4-BE49-F238E27FC236}">
              <a16:creationId xmlns:a16="http://schemas.microsoft.com/office/drawing/2014/main" id="{C98C4BD0-977B-4D6C-81B1-D231015E4C9D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27" name="AutoShape 22" hidden="1">
          <a:extLst>
            <a:ext uri="{FF2B5EF4-FFF2-40B4-BE49-F238E27FC236}">
              <a16:creationId xmlns:a16="http://schemas.microsoft.com/office/drawing/2014/main" id="{E03295B2-6832-4EB9-B687-F2BED6EBAEB7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28" name="AutoShape 24" hidden="1">
          <a:extLst>
            <a:ext uri="{FF2B5EF4-FFF2-40B4-BE49-F238E27FC236}">
              <a16:creationId xmlns:a16="http://schemas.microsoft.com/office/drawing/2014/main" id="{64B33E1B-EF22-434C-80A2-9A538B1B9CCF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529" name="AutoShape 26" hidden="1">
          <a:extLst>
            <a:ext uri="{FF2B5EF4-FFF2-40B4-BE49-F238E27FC236}">
              <a16:creationId xmlns:a16="http://schemas.microsoft.com/office/drawing/2014/main" id="{B1E148F6-6BFA-4BD3-B8DA-5E83D726AB35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30" name="AutoShape 34" hidden="1">
          <a:extLst>
            <a:ext uri="{FF2B5EF4-FFF2-40B4-BE49-F238E27FC236}">
              <a16:creationId xmlns:a16="http://schemas.microsoft.com/office/drawing/2014/main" id="{DF80EF36-703C-40FF-826C-DEEE0B214029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31" name="AutoShape 38" hidden="1">
          <a:extLst>
            <a:ext uri="{FF2B5EF4-FFF2-40B4-BE49-F238E27FC236}">
              <a16:creationId xmlns:a16="http://schemas.microsoft.com/office/drawing/2014/main" id="{32835437-F258-4CD2-8323-09EE7CFE1FF6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32" name="AutoShape 41" hidden="1">
          <a:extLst>
            <a:ext uri="{FF2B5EF4-FFF2-40B4-BE49-F238E27FC236}">
              <a16:creationId xmlns:a16="http://schemas.microsoft.com/office/drawing/2014/main" id="{23D164FA-A844-4EE7-8FE0-03E055571EE4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33" name="AutoShape 36" hidden="1">
          <a:extLst>
            <a:ext uri="{FF2B5EF4-FFF2-40B4-BE49-F238E27FC236}">
              <a16:creationId xmlns:a16="http://schemas.microsoft.com/office/drawing/2014/main" id="{88AEDAD5-8E6F-4A2D-A7EC-BCCB3906CF42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34" name="AutoShape 22" hidden="1">
          <a:extLst>
            <a:ext uri="{FF2B5EF4-FFF2-40B4-BE49-F238E27FC236}">
              <a16:creationId xmlns:a16="http://schemas.microsoft.com/office/drawing/2014/main" id="{99EFA753-AE0E-40DD-BD3E-BD7260FDC98D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35" name="AutoShape 24" hidden="1">
          <a:extLst>
            <a:ext uri="{FF2B5EF4-FFF2-40B4-BE49-F238E27FC236}">
              <a16:creationId xmlns:a16="http://schemas.microsoft.com/office/drawing/2014/main" id="{DAF4328F-A5AE-4302-BEE1-3FF896F0131F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36" name="AutoShape 26" hidden="1">
          <a:extLst>
            <a:ext uri="{FF2B5EF4-FFF2-40B4-BE49-F238E27FC236}">
              <a16:creationId xmlns:a16="http://schemas.microsoft.com/office/drawing/2014/main" id="{4134ACB5-8FEE-4B6D-96D8-85C7AED22EE6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37" name="AutoShape 22" hidden="1">
          <a:extLst>
            <a:ext uri="{FF2B5EF4-FFF2-40B4-BE49-F238E27FC236}">
              <a16:creationId xmlns:a16="http://schemas.microsoft.com/office/drawing/2014/main" id="{C9D984DE-6321-4E95-A8D9-DEFDE64A79AF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38" name="AutoShape 24" hidden="1">
          <a:extLst>
            <a:ext uri="{FF2B5EF4-FFF2-40B4-BE49-F238E27FC236}">
              <a16:creationId xmlns:a16="http://schemas.microsoft.com/office/drawing/2014/main" id="{ABAAF64E-A0EA-459E-A3CA-1033F01ECD63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39" name="AutoShape 26" hidden="1">
          <a:extLst>
            <a:ext uri="{FF2B5EF4-FFF2-40B4-BE49-F238E27FC236}">
              <a16:creationId xmlns:a16="http://schemas.microsoft.com/office/drawing/2014/main" id="{394BED6A-DE61-46AA-B972-B14D56A4ACD6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40" name="AutoShape 22" hidden="1">
          <a:extLst>
            <a:ext uri="{FF2B5EF4-FFF2-40B4-BE49-F238E27FC236}">
              <a16:creationId xmlns:a16="http://schemas.microsoft.com/office/drawing/2014/main" id="{F74EFACC-3A96-497C-A953-FD592370681F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41" name="AutoShape 22" hidden="1">
          <a:extLst>
            <a:ext uri="{FF2B5EF4-FFF2-40B4-BE49-F238E27FC236}">
              <a16:creationId xmlns:a16="http://schemas.microsoft.com/office/drawing/2014/main" id="{F1317573-8F92-492E-888D-B51609FB34AA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42" name="AutoShape 24" hidden="1">
          <a:extLst>
            <a:ext uri="{FF2B5EF4-FFF2-40B4-BE49-F238E27FC236}">
              <a16:creationId xmlns:a16="http://schemas.microsoft.com/office/drawing/2014/main" id="{E82F1813-6CD7-4562-BAD7-4A92C5842D26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43" name="AutoShape 26" hidden="1">
          <a:extLst>
            <a:ext uri="{FF2B5EF4-FFF2-40B4-BE49-F238E27FC236}">
              <a16:creationId xmlns:a16="http://schemas.microsoft.com/office/drawing/2014/main" id="{A8C2D7F6-2D08-4992-8860-B672FC9DB153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44" name="AutoShape 22" hidden="1">
          <a:extLst>
            <a:ext uri="{FF2B5EF4-FFF2-40B4-BE49-F238E27FC236}">
              <a16:creationId xmlns:a16="http://schemas.microsoft.com/office/drawing/2014/main" id="{4AC014E4-A94D-402D-A66A-A91E3C089F06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45" name="AutoShape 24" hidden="1">
          <a:extLst>
            <a:ext uri="{FF2B5EF4-FFF2-40B4-BE49-F238E27FC236}">
              <a16:creationId xmlns:a16="http://schemas.microsoft.com/office/drawing/2014/main" id="{ED7B2D93-F4A1-440C-BF37-F82184B68989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46" name="AutoShape 26" hidden="1">
          <a:extLst>
            <a:ext uri="{FF2B5EF4-FFF2-40B4-BE49-F238E27FC236}">
              <a16:creationId xmlns:a16="http://schemas.microsoft.com/office/drawing/2014/main" id="{5FFFE7D6-2808-468D-8EEB-D721B538E641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47" name="AutoShape 22" hidden="1">
          <a:extLst>
            <a:ext uri="{FF2B5EF4-FFF2-40B4-BE49-F238E27FC236}">
              <a16:creationId xmlns:a16="http://schemas.microsoft.com/office/drawing/2014/main" id="{004288A9-FAC2-4EFF-B931-D2061DF1C470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48" name="AutoShape 22" hidden="1">
          <a:extLst>
            <a:ext uri="{FF2B5EF4-FFF2-40B4-BE49-F238E27FC236}">
              <a16:creationId xmlns:a16="http://schemas.microsoft.com/office/drawing/2014/main" id="{B25B29C1-0DEB-4629-9EA2-5CF2529EC551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49" name="AutoShape 24" hidden="1">
          <a:extLst>
            <a:ext uri="{FF2B5EF4-FFF2-40B4-BE49-F238E27FC236}">
              <a16:creationId xmlns:a16="http://schemas.microsoft.com/office/drawing/2014/main" id="{F99CB6F6-5BEB-4C18-B28A-36D4164519DE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50" name="AutoShape 26" hidden="1">
          <a:extLst>
            <a:ext uri="{FF2B5EF4-FFF2-40B4-BE49-F238E27FC236}">
              <a16:creationId xmlns:a16="http://schemas.microsoft.com/office/drawing/2014/main" id="{C847DE0F-DEB1-4CB9-82E0-AECB073932C6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51" name="AutoShape 22" hidden="1">
          <a:extLst>
            <a:ext uri="{FF2B5EF4-FFF2-40B4-BE49-F238E27FC236}">
              <a16:creationId xmlns:a16="http://schemas.microsoft.com/office/drawing/2014/main" id="{5F7E6290-50B7-449E-85BE-9D67BAABF84F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52" name="AutoShape 24" hidden="1">
          <a:extLst>
            <a:ext uri="{FF2B5EF4-FFF2-40B4-BE49-F238E27FC236}">
              <a16:creationId xmlns:a16="http://schemas.microsoft.com/office/drawing/2014/main" id="{60686093-9EFA-4121-95D4-C3610992187B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553" name="AutoShape 26" hidden="1">
          <a:extLst>
            <a:ext uri="{FF2B5EF4-FFF2-40B4-BE49-F238E27FC236}">
              <a16:creationId xmlns:a16="http://schemas.microsoft.com/office/drawing/2014/main" id="{1229872F-642C-4E18-878C-9113F1680C1B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54" name="AutoShape 34" hidden="1">
          <a:extLst>
            <a:ext uri="{FF2B5EF4-FFF2-40B4-BE49-F238E27FC236}">
              <a16:creationId xmlns:a16="http://schemas.microsoft.com/office/drawing/2014/main" id="{7BF30B07-44FD-43B3-9804-60DC25BB1151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55" name="AutoShape 38" hidden="1">
          <a:extLst>
            <a:ext uri="{FF2B5EF4-FFF2-40B4-BE49-F238E27FC236}">
              <a16:creationId xmlns:a16="http://schemas.microsoft.com/office/drawing/2014/main" id="{F0CDDA73-811F-4DE2-A2BF-C4641753BB40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56" name="AutoShape 41" hidden="1">
          <a:extLst>
            <a:ext uri="{FF2B5EF4-FFF2-40B4-BE49-F238E27FC236}">
              <a16:creationId xmlns:a16="http://schemas.microsoft.com/office/drawing/2014/main" id="{6FC0F275-5F45-439C-A191-3470A373C465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57" name="AutoShape 36" hidden="1">
          <a:extLst>
            <a:ext uri="{FF2B5EF4-FFF2-40B4-BE49-F238E27FC236}">
              <a16:creationId xmlns:a16="http://schemas.microsoft.com/office/drawing/2014/main" id="{44712B70-47A6-43B6-8183-1D859E639F6F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58" name="AutoShape 22" hidden="1">
          <a:extLst>
            <a:ext uri="{FF2B5EF4-FFF2-40B4-BE49-F238E27FC236}">
              <a16:creationId xmlns:a16="http://schemas.microsoft.com/office/drawing/2014/main" id="{D418CBA1-69CC-45DF-8786-A92CABADF4B7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59" name="AutoShape 24" hidden="1">
          <a:extLst>
            <a:ext uri="{FF2B5EF4-FFF2-40B4-BE49-F238E27FC236}">
              <a16:creationId xmlns:a16="http://schemas.microsoft.com/office/drawing/2014/main" id="{AAD8D1CE-DDF7-4C98-94B8-D40E83BC7B22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60" name="AutoShape 26" hidden="1">
          <a:extLst>
            <a:ext uri="{FF2B5EF4-FFF2-40B4-BE49-F238E27FC236}">
              <a16:creationId xmlns:a16="http://schemas.microsoft.com/office/drawing/2014/main" id="{A59B74BA-7E6E-49B2-B2F7-1EBC973C3123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61" name="AutoShape 22" hidden="1">
          <a:extLst>
            <a:ext uri="{FF2B5EF4-FFF2-40B4-BE49-F238E27FC236}">
              <a16:creationId xmlns:a16="http://schemas.microsoft.com/office/drawing/2014/main" id="{D8C7E8F7-6652-4491-A094-6E3E40FBB735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62" name="AutoShape 24" hidden="1">
          <a:extLst>
            <a:ext uri="{FF2B5EF4-FFF2-40B4-BE49-F238E27FC236}">
              <a16:creationId xmlns:a16="http://schemas.microsoft.com/office/drawing/2014/main" id="{05B6CE59-A2C6-4033-B43A-7FCB212BF385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63" name="AutoShape 26" hidden="1">
          <a:extLst>
            <a:ext uri="{FF2B5EF4-FFF2-40B4-BE49-F238E27FC236}">
              <a16:creationId xmlns:a16="http://schemas.microsoft.com/office/drawing/2014/main" id="{C798F258-0E75-49F0-92BB-A0F538E2AA6D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64" name="AutoShape 22" hidden="1">
          <a:extLst>
            <a:ext uri="{FF2B5EF4-FFF2-40B4-BE49-F238E27FC236}">
              <a16:creationId xmlns:a16="http://schemas.microsoft.com/office/drawing/2014/main" id="{66100301-8488-4C80-BF16-CA24AD73A3D7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65" name="AutoShape 22" hidden="1">
          <a:extLst>
            <a:ext uri="{FF2B5EF4-FFF2-40B4-BE49-F238E27FC236}">
              <a16:creationId xmlns:a16="http://schemas.microsoft.com/office/drawing/2014/main" id="{F61458E2-9BD9-4E2E-8DEE-82BE52218707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66" name="AutoShape 24" hidden="1">
          <a:extLst>
            <a:ext uri="{FF2B5EF4-FFF2-40B4-BE49-F238E27FC236}">
              <a16:creationId xmlns:a16="http://schemas.microsoft.com/office/drawing/2014/main" id="{8F8943A2-C7C2-4B07-A760-9F9E4FA1B5E6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67" name="AutoShape 26" hidden="1">
          <a:extLst>
            <a:ext uri="{FF2B5EF4-FFF2-40B4-BE49-F238E27FC236}">
              <a16:creationId xmlns:a16="http://schemas.microsoft.com/office/drawing/2014/main" id="{69955835-64C0-4A38-8D5D-FBAF7334E697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68" name="AutoShape 22" hidden="1">
          <a:extLst>
            <a:ext uri="{FF2B5EF4-FFF2-40B4-BE49-F238E27FC236}">
              <a16:creationId xmlns:a16="http://schemas.microsoft.com/office/drawing/2014/main" id="{BE6DDAD0-FA17-49DB-A986-CF079E7E0FBA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69" name="AutoShape 24" hidden="1">
          <a:extLst>
            <a:ext uri="{FF2B5EF4-FFF2-40B4-BE49-F238E27FC236}">
              <a16:creationId xmlns:a16="http://schemas.microsoft.com/office/drawing/2014/main" id="{D65A579D-C1AC-4B74-8952-56980A10554C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70" name="AutoShape 26" hidden="1">
          <a:extLst>
            <a:ext uri="{FF2B5EF4-FFF2-40B4-BE49-F238E27FC236}">
              <a16:creationId xmlns:a16="http://schemas.microsoft.com/office/drawing/2014/main" id="{F4BBEE2F-43E3-4F34-AB78-D2288FD13019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71" name="AutoShape 22" hidden="1">
          <a:extLst>
            <a:ext uri="{FF2B5EF4-FFF2-40B4-BE49-F238E27FC236}">
              <a16:creationId xmlns:a16="http://schemas.microsoft.com/office/drawing/2014/main" id="{5D41EF19-08F7-4709-BEE6-057467E8065B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72" name="AutoShape 22" hidden="1">
          <a:extLst>
            <a:ext uri="{FF2B5EF4-FFF2-40B4-BE49-F238E27FC236}">
              <a16:creationId xmlns:a16="http://schemas.microsoft.com/office/drawing/2014/main" id="{E04C1DBA-0A89-4B70-9D25-21C9B496B767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73" name="AutoShape 24" hidden="1">
          <a:extLst>
            <a:ext uri="{FF2B5EF4-FFF2-40B4-BE49-F238E27FC236}">
              <a16:creationId xmlns:a16="http://schemas.microsoft.com/office/drawing/2014/main" id="{F02DE29D-580A-42D7-9A44-FE51C9B034EF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74" name="AutoShape 26" hidden="1">
          <a:extLst>
            <a:ext uri="{FF2B5EF4-FFF2-40B4-BE49-F238E27FC236}">
              <a16:creationId xmlns:a16="http://schemas.microsoft.com/office/drawing/2014/main" id="{14B2484D-4CD5-48D1-80DD-6EF508FA5A4E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75" name="AutoShape 22" hidden="1">
          <a:extLst>
            <a:ext uri="{FF2B5EF4-FFF2-40B4-BE49-F238E27FC236}">
              <a16:creationId xmlns:a16="http://schemas.microsoft.com/office/drawing/2014/main" id="{EE511C9C-1AEB-43BF-8810-140794E9D928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76" name="AutoShape 24" hidden="1">
          <a:extLst>
            <a:ext uri="{FF2B5EF4-FFF2-40B4-BE49-F238E27FC236}">
              <a16:creationId xmlns:a16="http://schemas.microsoft.com/office/drawing/2014/main" id="{D7BDEA18-E244-42F8-8E11-13783160C5F2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152400" cy="152400"/>
    <xdr:sp macro="" textlink="">
      <xdr:nvSpPr>
        <xdr:cNvPr id="577" name="AutoShape 26" hidden="1">
          <a:extLst>
            <a:ext uri="{FF2B5EF4-FFF2-40B4-BE49-F238E27FC236}">
              <a16:creationId xmlns:a16="http://schemas.microsoft.com/office/drawing/2014/main" id="{885A790D-4EF3-413A-A291-4B1E9002B69A}"/>
            </a:ext>
          </a:extLst>
        </xdr:cNvPr>
        <xdr:cNvSpPr>
          <a:spLocks noChangeAspect="1" noChangeArrowheads="1"/>
        </xdr:cNvSpPr>
      </xdr:nvSpPr>
      <xdr:spPr bwMode="auto">
        <a:xfrm>
          <a:off x="16979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578" name="AutoShape 34" hidden="1">
          <a:extLst>
            <a:ext uri="{FF2B5EF4-FFF2-40B4-BE49-F238E27FC236}">
              <a16:creationId xmlns:a16="http://schemas.microsoft.com/office/drawing/2014/main" id="{2BA26F1B-C8EA-4284-9AD7-357DD9DD8306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579" name="AutoShape 38" hidden="1">
          <a:extLst>
            <a:ext uri="{FF2B5EF4-FFF2-40B4-BE49-F238E27FC236}">
              <a16:creationId xmlns:a16="http://schemas.microsoft.com/office/drawing/2014/main" id="{709FECC1-F14E-44D9-B1B9-C61684085918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580" name="AutoShape 41" hidden="1">
          <a:extLst>
            <a:ext uri="{FF2B5EF4-FFF2-40B4-BE49-F238E27FC236}">
              <a16:creationId xmlns:a16="http://schemas.microsoft.com/office/drawing/2014/main" id="{E668435A-CD32-4527-A49E-EB7A34D02F27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581" name="AutoShape 36" hidden="1">
          <a:extLst>
            <a:ext uri="{FF2B5EF4-FFF2-40B4-BE49-F238E27FC236}">
              <a16:creationId xmlns:a16="http://schemas.microsoft.com/office/drawing/2014/main" id="{6FF3CA5A-BD95-47EC-949F-141DDDD6E310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582" name="AutoShape 22" hidden="1">
          <a:extLst>
            <a:ext uri="{FF2B5EF4-FFF2-40B4-BE49-F238E27FC236}">
              <a16:creationId xmlns:a16="http://schemas.microsoft.com/office/drawing/2014/main" id="{9396C70B-7FE6-45BD-A11E-90734B803BE8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583" name="AutoShape 24" hidden="1">
          <a:extLst>
            <a:ext uri="{FF2B5EF4-FFF2-40B4-BE49-F238E27FC236}">
              <a16:creationId xmlns:a16="http://schemas.microsoft.com/office/drawing/2014/main" id="{D3AAFB10-6868-4031-930B-BC03EFF4142C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584" name="AutoShape 26" hidden="1">
          <a:extLst>
            <a:ext uri="{FF2B5EF4-FFF2-40B4-BE49-F238E27FC236}">
              <a16:creationId xmlns:a16="http://schemas.microsoft.com/office/drawing/2014/main" id="{A57690E6-18D0-49B3-B0B7-C58926FD27DE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585" name="AutoShape 22" hidden="1">
          <a:extLst>
            <a:ext uri="{FF2B5EF4-FFF2-40B4-BE49-F238E27FC236}">
              <a16:creationId xmlns:a16="http://schemas.microsoft.com/office/drawing/2014/main" id="{34BA7A48-0380-4878-A038-6D039EB48404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586" name="AutoShape 24" hidden="1">
          <a:extLst>
            <a:ext uri="{FF2B5EF4-FFF2-40B4-BE49-F238E27FC236}">
              <a16:creationId xmlns:a16="http://schemas.microsoft.com/office/drawing/2014/main" id="{A0477D63-1AE5-450B-A42D-1A158BDFA96F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587" name="AutoShape 26" hidden="1">
          <a:extLst>
            <a:ext uri="{FF2B5EF4-FFF2-40B4-BE49-F238E27FC236}">
              <a16:creationId xmlns:a16="http://schemas.microsoft.com/office/drawing/2014/main" id="{FF46F84F-A83E-43B5-A17D-DC7A5A50E646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588" name="AutoShape 22" hidden="1">
          <a:extLst>
            <a:ext uri="{FF2B5EF4-FFF2-40B4-BE49-F238E27FC236}">
              <a16:creationId xmlns:a16="http://schemas.microsoft.com/office/drawing/2014/main" id="{02C8C64E-1C43-47D4-8F76-2ED72FB44343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589" name="AutoShape 22" hidden="1">
          <a:extLst>
            <a:ext uri="{FF2B5EF4-FFF2-40B4-BE49-F238E27FC236}">
              <a16:creationId xmlns:a16="http://schemas.microsoft.com/office/drawing/2014/main" id="{7AE333EE-A36B-4FB7-8DF1-48CF27196DCF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590" name="AutoShape 24" hidden="1">
          <a:extLst>
            <a:ext uri="{FF2B5EF4-FFF2-40B4-BE49-F238E27FC236}">
              <a16:creationId xmlns:a16="http://schemas.microsoft.com/office/drawing/2014/main" id="{E0742FD5-1AC2-4032-A0A6-93722C0577A3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591" name="AutoShape 26" hidden="1">
          <a:extLst>
            <a:ext uri="{FF2B5EF4-FFF2-40B4-BE49-F238E27FC236}">
              <a16:creationId xmlns:a16="http://schemas.microsoft.com/office/drawing/2014/main" id="{78DA92E3-CFFB-4E75-9927-77E4D0B4474C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592" name="AutoShape 22" hidden="1">
          <a:extLst>
            <a:ext uri="{FF2B5EF4-FFF2-40B4-BE49-F238E27FC236}">
              <a16:creationId xmlns:a16="http://schemas.microsoft.com/office/drawing/2014/main" id="{E06EE990-5539-4E04-B7FC-94F1E5378EED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593" name="AutoShape 24" hidden="1">
          <a:extLst>
            <a:ext uri="{FF2B5EF4-FFF2-40B4-BE49-F238E27FC236}">
              <a16:creationId xmlns:a16="http://schemas.microsoft.com/office/drawing/2014/main" id="{D274054F-A36F-44B7-809F-120DEC753F41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594" name="AutoShape 26" hidden="1">
          <a:extLst>
            <a:ext uri="{FF2B5EF4-FFF2-40B4-BE49-F238E27FC236}">
              <a16:creationId xmlns:a16="http://schemas.microsoft.com/office/drawing/2014/main" id="{EAD73D85-AA5A-41BB-A72E-7B1A57DF516D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595" name="AutoShape 22" hidden="1">
          <a:extLst>
            <a:ext uri="{FF2B5EF4-FFF2-40B4-BE49-F238E27FC236}">
              <a16:creationId xmlns:a16="http://schemas.microsoft.com/office/drawing/2014/main" id="{E2829DC6-930A-47C4-8352-F19B497AC273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596" name="AutoShape 22" hidden="1">
          <a:extLst>
            <a:ext uri="{FF2B5EF4-FFF2-40B4-BE49-F238E27FC236}">
              <a16:creationId xmlns:a16="http://schemas.microsoft.com/office/drawing/2014/main" id="{05F0932C-6EDC-46DD-AE94-BC1BFEB531C3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597" name="AutoShape 24" hidden="1">
          <a:extLst>
            <a:ext uri="{FF2B5EF4-FFF2-40B4-BE49-F238E27FC236}">
              <a16:creationId xmlns:a16="http://schemas.microsoft.com/office/drawing/2014/main" id="{36620AE5-6BD4-4C3E-9347-18C77D11CB53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598" name="AutoShape 26" hidden="1">
          <a:extLst>
            <a:ext uri="{FF2B5EF4-FFF2-40B4-BE49-F238E27FC236}">
              <a16:creationId xmlns:a16="http://schemas.microsoft.com/office/drawing/2014/main" id="{E88071B1-29A4-4B17-BD09-AEDAD9D1938A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599" name="AutoShape 22" hidden="1">
          <a:extLst>
            <a:ext uri="{FF2B5EF4-FFF2-40B4-BE49-F238E27FC236}">
              <a16:creationId xmlns:a16="http://schemas.microsoft.com/office/drawing/2014/main" id="{5ACF19A7-74B9-46E6-B1BB-C59AD942462E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600" name="AutoShape 24" hidden="1">
          <a:extLst>
            <a:ext uri="{FF2B5EF4-FFF2-40B4-BE49-F238E27FC236}">
              <a16:creationId xmlns:a16="http://schemas.microsoft.com/office/drawing/2014/main" id="{99F8DC3F-C376-4512-A1D6-58B3E08A8DA3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152400" cy="152400"/>
    <xdr:sp macro="" textlink="">
      <xdr:nvSpPr>
        <xdr:cNvPr id="601" name="AutoShape 26" hidden="1">
          <a:extLst>
            <a:ext uri="{FF2B5EF4-FFF2-40B4-BE49-F238E27FC236}">
              <a16:creationId xmlns:a16="http://schemas.microsoft.com/office/drawing/2014/main" id="{FFC98FF0-5209-4D23-B4E3-6E6D67799F24}"/>
            </a:ext>
          </a:extLst>
        </xdr:cNvPr>
        <xdr:cNvSpPr>
          <a:spLocks noChangeAspect="1" noChangeArrowheads="1"/>
        </xdr:cNvSpPr>
      </xdr:nvSpPr>
      <xdr:spPr bwMode="auto">
        <a:xfrm>
          <a:off x="18097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02" name="AutoShape 34" hidden="1">
          <a:extLst>
            <a:ext uri="{FF2B5EF4-FFF2-40B4-BE49-F238E27FC236}">
              <a16:creationId xmlns:a16="http://schemas.microsoft.com/office/drawing/2014/main" id="{E2674D18-0D26-44F1-B542-2E9CAE95C1D5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03" name="AutoShape 38" hidden="1">
          <a:extLst>
            <a:ext uri="{FF2B5EF4-FFF2-40B4-BE49-F238E27FC236}">
              <a16:creationId xmlns:a16="http://schemas.microsoft.com/office/drawing/2014/main" id="{EDD59E7D-8099-491A-89BD-50BCF3E3DEB5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04" name="AutoShape 41" hidden="1">
          <a:extLst>
            <a:ext uri="{FF2B5EF4-FFF2-40B4-BE49-F238E27FC236}">
              <a16:creationId xmlns:a16="http://schemas.microsoft.com/office/drawing/2014/main" id="{C862A8ED-2420-4F9E-A40A-D51D52D41E80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05" name="AutoShape 36" hidden="1">
          <a:extLst>
            <a:ext uri="{FF2B5EF4-FFF2-40B4-BE49-F238E27FC236}">
              <a16:creationId xmlns:a16="http://schemas.microsoft.com/office/drawing/2014/main" id="{2D9A2D89-F4DA-4AE7-9FB6-B3132E47EC39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06" name="AutoShape 22" hidden="1">
          <a:extLst>
            <a:ext uri="{FF2B5EF4-FFF2-40B4-BE49-F238E27FC236}">
              <a16:creationId xmlns:a16="http://schemas.microsoft.com/office/drawing/2014/main" id="{5295DB65-B198-46CE-8306-0AD29531AEAD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07" name="AutoShape 24" hidden="1">
          <a:extLst>
            <a:ext uri="{FF2B5EF4-FFF2-40B4-BE49-F238E27FC236}">
              <a16:creationId xmlns:a16="http://schemas.microsoft.com/office/drawing/2014/main" id="{F03E94F4-BE59-49E4-91B8-9B2EAC826F3B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08" name="AutoShape 26" hidden="1">
          <a:extLst>
            <a:ext uri="{FF2B5EF4-FFF2-40B4-BE49-F238E27FC236}">
              <a16:creationId xmlns:a16="http://schemas.microsoft.com/office/drawing/2014/main" id="{B7DA6E17-8740-47F8-A292-9DD3BA1145C7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09" name="AutoShape 22" hidden="1">
          <a:extLst>
            <a:ext uri="{FF2B5EF4-FFF2-40B4-BE49-F238E27FC236}">
              <a16:creationId xmlns:a16="http://schemas.microsoft.com/office/drawing/2014/main" id="{3CD72308-4402-4A1D-ACA8-F586C49B5145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10" name="AutoShape 24" hidden="1">
          <a:extLst>
            <a:ext uri="{FF2B5EF4-FFF2-40B4-BE49-F238E27FC236}">
              <a16:creationId xmlns:a16="http://schemas.microsoft.com/office/drawing/2014/main" id="{4BBE2A27-1B5A-47EF-999C-3FEC824C270E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11" name="AutoShape 26" hidden="1">
          <a:extLst>
            <a:ext uri="{FF2B5EF4-FFF2-40B4-BE49-F238E27FC236}">
              <a16:creationId xmlns:a16="http://schemas.microsoft.com/office/drawing/2014/main" id="{E9E4AFD7-448D-455E-961E-9F877AF6AA84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12" name="AutoShape 22" hidden="1">
          <a:extLst>
            <a:ext uri="{FF2B5EF4-FFF2-40B4-BE49-F238E27FC236}">
              <a16:creationId xmlns:a16="http://schemas.microsoft.com/office/drawing/2014/main" id="{2B909A45-D59B-49D1-A40F-B07BAF012431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13" name="AutoShape 22" hidden="1">
          <a:extLst>
            <a:ext uri="{FF2B5EF4-FFF2-40B4-BE49-F238E27FC236}">
              <a16:creationId xmlns:a16="http://schemas.microsoft.com/office/drawing/2014/main" id="{7E20A410-4A4D-4B40-9804-85DFD54931EA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14" name="AutoShape 24" hidden="1">
          <a:extLst>
            <a:ext uri="{FF2B5EF4-FFF2-40B4-BE49-F238E27FC236}">
              <a16:creationId xmlns:a16="http://schemas.microsoft.com/office/drawing/2014/main" id="{A2684B00-0094-407F-9DAA-28944ED5C80E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15" name="AutoShape 26" hidden="1">
          <a:extLst>
            <a:ext uri="{FF2B5EF4-FFF2-40B4-BE49-F238E27FC236}">
              <a16:creationId xmlns:a16="http://schemas.microsoft.com/office/drawing/2014/main" id="{3261B07C-A8EA-4CE1-9718-E2C8E7E3642D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16" name="AutoShape 22" hidden="1">
          <a:extLst>
            <a:ext uri="{FF2B5EF4-FFF2-40B4-BE49-F238E27FC236}">
              <a16:creationId xmlns:a16="http://schemas.microsoft.com/office/drawing/2014/main" id="{412305D8-03AE-46FA-A628-38DEA0ACB948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17" name="AutoShape 24" hidden="1">
          <a:extLst>
            <a:ext uri="{FF2B5EF4-FFF2-40B4-BE49-F238E27FC236}">
              <a16:creationId xmlns:a16="http://schemas.microsoft.com/office/drawing/2014/main" id="{B6F84FC4-52AB-4046-8B49-13D93A011BEB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18" name="AutoShape 26" hidden="1">
          <a:extLst>
            <a:ext uri="{FF2B5EF4-FFF2-40B4-BE49-F238E27FC236}">
              <a16:creationId xmlns:a16="http://schemas.microsoft.com/office/drawing/2014/main" id="{8792425C-E38C-400F-83E7-2B5E448AA6F1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19" name="AutoShape 22" hidden="1">
          <a:extLst>
            <a:ext uri="{FF2B5EF4-FFF2-40B4-BE49-F238E27FC236}">
              <a16:creationId xmlns:a16="http://schemas.microsoft.com/office/drawing/2014/main" id="{A7812F63-4CDE-4575-A73F-E81EA2502F77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20" name="AutoShape 22" hidden="1">
          <a:extLst>
            <a:ext uri="{FF2B5EF4-FFF2-40B4-BE49-F238E27FC236}">
              <a16:creationId xmlns:a16="http://schemas.microsoft.com/office/drawing/2014/main" id="{DAB44785-3062-458C-961C-7C8B0EEE9105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21" name="AutoShape 24" hidden="1">
          <a:extLst>
            <a:ext uri="{FF2B5EF4-FFF2-40B4-BE49-F238E27FC236}">
              <a16:creationId xmlns:a16="http://schemas.microsoft.com/office/drawing/2014/main" id="{606D6A90-D8D7-4781-AFDC-F8D51F7ADAC8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22" name="AutoShape 26" hidden="1">
          <a:extLst>
            <a:ext uri="{FF2B5EF4-FFF2-40B4-BE49-F238E27FC236}">
              <a16:creationId xmlns:a16="http://schemas.microsoft.com/office/drawing/2014/main" id="{97A48B75-56CB-4071-852B-1349F7E06BB6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23" name="AutoShape 22" hidden="1">
          <a:extLst>
            <a:ext uri="{FF2B5EF4-FFF2-40B4-BE49-F238E27FC236}">
              <a16:creationId xmlns:a16="http://schemas.microsoft.com/office/drawing/2014/main" id="{829F7940-E5ED-4F3E-8EF6-6E45314F78E8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24" name="AutoShape 24" hidden="1">
          <a:extLst>
            <a:ext uri="{FF2B5EF4-FFF2-40B4-BE49-F238E27FC236}">
              <a16:creationId xmlns:a16="http://schemas.microsoft.com/office/drawing/2014/main" id="{9AFBCC68-78BB-4E7F-9E3A-EC715DD8FB2F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152400" cy="152400"/>
    <xdr:sp macro="" textlink="">
      <xdr:nvSpPr>
        <xdr:cNvPr id="625" name="AutoShape 26" hidden="1">
          <a:extLst>
            <a:ext uri="{FF2B5EF4-FFF2-40B4-BE49-F238E27FC236}">
              <a16:creationId xmlns:a16="http://schemas.microsoft.com/office/drawing/2014/main" id="{D04E8F20-495E-4518-9178-259ADB20FE95}"/>
            </a:ext>
          </a:extLst>
        </xdr:cNvPr>
        <xdr:cNvSpPr>
          <a:spLocks noChangeAspect="1" noChangeArrowheads="1"/>
        </xdr:cNvSpPr>
      </xdr:nvSpPr>
      <xdr:spPr bwMode="auto">
        <a:xfrm>
          <a:off x="192151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26" name="AutoShape 34" hidden="1">
          <a:extLst>
            <a:ext uri="{FF2B5EF4-FFF2-40B4-BE49-F238E27FC236}">
              <a16:creationId xmlns:a16="http://schemas.microsoft.com/office/drawing/2014/main" id="{FB80B7FD-7E84-4BCB-BED5-786BC8084F43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27" name="AutoShape 38" hidden="1">
          <a:extLst>
            <a:ext uri="{FF2B5EF4-FFF2-40B4-BE49-F238E27FC236}">
              <a16:creationId xmlns:a16="http://schemas.microsoft.com/office/drawing/2014/main" id="{52296B37-292E-4D22-8E01-AB837E192772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28" name="AutoShape 41" hidden="1">
          <a:extLst>
            <a:ext uri="{FF2B5EF4-FFF2-40B4-BE49-F238E27FC236}">
              <a16:creationId xmlns:a16="http://schemas.microsoft.com/office/drawing/2014/main" id="{BA47E8FF-EA7F-409E-8B7E-3E73758FF156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29" name="AutoShape 36" hidden="1">
          <a:extLst>
            <a:ext uri="{FF2B5EF4-FFF2-40B4-BE49-F238E27FC236}">
              <a16:creationId xmlns:a16="http://schemas.microsoft.com/office/drawing/2014/main" id="{FC595ECD-060A-4570-B775-34778E725405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30" name="AutoShape 22" hidden="1">
          <a:extLst>
            <a:ext uri="{FF2B5EF4-FFF2-40B4-BE49-F238E27FC236}">
              <a16:creationId xmlns:a16="http://schemas.microsoft.com/office/drawing/2014/main" id="{F6260D62-5E79-47DA-9630-40FFEA5EE98A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31" name="AutoShape 24" hidden="1">
          <a:extLst>
            <a:ext uri="{FF2B5EF4-FFF2-40B4-BE49-F238E27FC236}">
              <a16:creationId xmlns:a16="http://schemas.microsoft.com/office/drawing/2014/main" id="{30315A52-C801-404F-8E98-C7C262032950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32" name="AutoShape 26" hidden="1">
          <a:extLst>
            <a:ext uri="{FF2B5EF4-FFF2-40B4-BE49-F238E27FC236}">
              <a16:creationId xmlns:a16="http://schemas.microsoft.com/office/drawing/2014/main" id="{53DFAB6C-B2B9-4C22-8334-05E9B0451DFA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33" name="AutoShape 22" hidden="1">
          <a:extLst>
            <a:ext uri="{FF2B5EF4-FFF2-40B4-BE49-F238E27FC236}">
              <a16:creationId xmlns:a16="http://schemas.microsoft.com/office/drawing/2014/main" id="{775A7CEE-017A-4FED-9A7B-AF80D6F51F5A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34" name="AutoShape 24" hidden="1">
          <a:extLst>
            <a:ext uri="{FF2B5EF4-FFF2-40B4-BE49-F238E27FC236}">
              <a16:creationId xmlns:a16="http://schemas.microsoft.com/office/drawing/2014/main" id="{04E4D14D-E53B-49D0-91A9-73B0618780CE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35" name="AutoShape 26" hidden="1">
          <a:extLst>
            <a:ext uri="{FF2B5EF4-FFF2-40B4-BE49-F238E27FC236}">
              <a16:creationId xmlns:a16="http://schemas.microsoft.com/office/drawing/2014/main" id="{D63847CF-AFDE-4452-8FB5-07794A061D17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36" name="AutoShape 22" hidden="1">
          <a:extLst>
            <a:ext uri="{FF2B5EF4-FFF2-40B4-BE49-F238E27FC236}">
              <a16:creationId xmlns:a16="http://schemas.microsoft.com/office/drawing/2014/main" id="{29689D1A-8B98-4679-96CD-9273E65C706F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37" name="AutoShape 22" hidden="1">
          <a:extLst>
            <a:ext uri="{FF2B5EF4-FFF2-40B4-BE49-F238E27FC236}">
              <a16:creationId xmlns:a16="http://schemas.microsoft.com/office/drawing/2014/main" id="{C5252470-567B-490E-BDA0-09907317B380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38" name="AutoShape 24" hidden="1">
          <a:extLst>
            <a:ext uri="{FF2B5EF4-FFF2-40B4-BE49-F238E27FC236}">
              <a16:creationId xmlns:a16="http://schemas.microsoft.com/office/drawing/2014/main" id="{B0195943-757D-4858-8076-71F2F7F64B9B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39" name="AutoShape 26" hidden="1">
          <a:extLst>
            <a:ext uri="{FF2B5EF4-FFF2-40B4-BE49-F238E27FC236}">
              <a16:creationId xmlns:a16="http://schemas.microsoft.com/office/drawing/2014/main" id="{388BCF6A-18C1-4746-A682-8E3B6FAD324F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40" name="AutoShape 22" hidden="1">
          <a:extLst>
            <a:ext uri="{FF2B5EF4-FFF2-40B4-BE49-F238E27FC236}">
              <a16:creationId xmlns:a16="http://schemas.microsoft.com/office/drawing/2014/main" id="{4D039024-C47A-49C8-A12F-3CD5C7B4C2CE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41" name="AutoShape 24" hidden="1">
          <a:extLst>
            <a:ext uri="{FF2B5EF4-FFF2-40B4-BE49-F238E27FC236}">
              <a16:creationId xmlns:a16="http://schemas.microsoft.com/office/drawing/2014/main" id="{4BEDFD78-0A05-42F6-B578-14F5C377FD0B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42" name="AutoShape 26" hidden="1">
          <a:extLst>
            <a:ext uri="{FF2B5EF4-FFF2-40B4-BE49-F238E27FC236}">
              <a16:creationId xmlns:a16="http://schemas.microsoft.com/office/drawing/2014/main" id="{63C7A722-C611-4BD2-B71E-8392E6E80F4A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43" name="AutoShape 22" hidden="1">
          <a:extLst>
            <a:ext uri="{FF2B5EF4-FFF2-40B4-BE49-F238E27FC236}">
              <a16:creationId xmlns:a16="http://schemas.microsoft.com/office/drawing/2014/main" id="{E18CF6CB-90CD-48FC-8E06-C2AEA5471F8F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44" name="AutoShape 22" hidden="1">
          <a:extLst>
            <a:ext uri="{FF2B5EF4-FFF2-40B4-BE49-F238E27FC236}">
              <a16:creationId xmlns:a16="http://schemas.microsoft.com/office/drawing/2014/main" id="{18E21377-DBE6-4301-8F97-0D5EBBAC253B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45" name="AutoShape 24" hidden="1">
          <a:extLst>
            <a:ext uri="{FF2B5EF4-FFF2-40B4-BE49-F238E27FC236}">
              <a16:creationId xmlns:a16="http://schemas.microsoft.com/office/drawing/2014/main" id="{A7E61D25-2AFE-44D1-9A83-B285D8C41799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46" name="AutoShape 26" hidden="1">
          <a:extLst>
            <a:ext uri="{FF2B5EF4-FFF2-40B4-BE49-F238E27FC236}">
              <a16:creationId xmlns:a16="http://schemas.microsoft.com/office/drawing/2014/main" id="{AC0C5F3B-94FA-4DC5-91C3-D729D2DA2BCA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47" name="AutoShape 22" hidden="1">
          <a:extLst>
            <a:ext uri="{FF2B5EF4-FFF2-40B4-BE49-F238E27FC236}">
              <a16:creationId xmlns:a16="http://schemas.microsoft.com/office/drawing/2014/main" id="{C367D409-3E49-47F0-B682-14F8DFD46EDC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48" name="AutoShape 24" hidden="1">
          <a:extLst>
            <a:ext uri="{FF2B5EF4-FFF2-40B4-BE49-F238E27FC236}">
              <a16:creationId xmlns:a16="http://schemas.microsoft.com/office/drawing/2014/main" id="{6413E8D3-F493-4A93-AE9D-551BB8B03CCE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152400" cy="152400"/>
    <xdr:sp macro="" textlink="">
      <xdr:nvSpPr>
        <xdr:cNvPr id="649" name="AutoShape 26" hidden="1">
          <a:extLst>
            <a:ext uri="{FF2B5EF4-FFF2-40B4-BE49-F238E27FC236}">
              <a16:creationId xmlns:a16="http://schemas.microsoft.com/office/drawing/2014/main" id="{A95694BF-5AF7-4D46-ADB7-24C7035FEF5A}"/>
            </a:ext>
          </a:extLst>
        </xdr:cNvPr>
        <xdr:cNvSpPr>
          <a:spLocks noChangeAspect="1" noChangeArrowheads="1"/>
        </xdr:cNvSpPr>
      </xdr:nvSpPr>
      <xdr:spPr bwMode="auto">
        <a:xfrm>
          <a:off x="203327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50" name="AutoShape 34" hidden="1">
          <a:extLst>
            <a:ext uri="{FF2B5EF4-FFF2-40B4-BE49-F238E27FC236}">
              <a16:creationId xmlns:a16="http://schemas.microsoft.com/office/drawing/2014/main" id="{AD74EBF7-F998-4C6B-BD8A-4F0016F2D678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51" name="AutoShape 38" hidden="1">
          <a:extLst>
            <a:ext uri="{FF2B5EF4-FFF2-40B4-BE49-F238E27FC236}">
              <a16:creationId xmlns:a16="http://schemas.microsoft.com/office/drawing/2014/main" id="{00CDFDDD-630C-45E1-A390-EE7E7D6C34DC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52" name="AutoShape 41" hidden="1">
          <a:extLst>
            <a:ext uri="{FF2B5EF4-FFF2-40B4-BE49-F238E27FC236}">
              <a16:creationId xmlns:a16="http://schemas.microsoft.com/office/drawing/2014/main" id="{0D10431B-6B1C-4B3A-8D01-62BF3F878128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53" name="AutoShape 36" hidden="1">
          <a:extLst>
            <a:ext uri="{FF2B5EF4-FFF2-40B4-BE49-F238E27FC236}">
              <a16:creationId xmlns:a16="http://schemas.microsoft.com/office/drawing/2014/main" id="{5FE56462-3415-47C4-A623-7EDF850AE809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54" name="AutoShape 22" hidden="1">
          <a:extLst>
            <a:ext uri="{FF2B5EF4-FFF2-40B4-BE49-F238E27FC236}">
              <a16:creationId xmlns:a16="http://schemas.microsoft.com/office/drawing/2014/main" id="{F3CBB478-2256-4D5C-9805-D09A775873B8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55" name="AutoShape 24" hidden="1">
          <a:extLst>
            <a:ext uri="{FF2B5EF4-FFF2-40B4-BE49-F238E27FC236}">
              <a16:creationId xmlns:a16="http://schemas.microsoft.com/office/drawing/2014/main" id="{5CB90B37-E94E-40CC-8DC6-A5B4B6FD00D1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56" name="AutoShape 26" hidden="1">
          <a:extLst>
            <a:ext uri="{FF2B5EF4-FFF2-40B4-BE49-F238E27FC236}">
              <a16:creationId xmlns:a16="http://schemas.microsoft.com/office/drawing/2014/main" id="{8824296B-4A44-4C53-BD2C-4FEDD7523DBC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57" name="AutoShape 22" hidden="1">
          <a:extLst>
            <a:ext uri="{FF2B5EF4-FFF2-40B4-BE49-F238E27FC236}">
              <a16:creationId xmlns:a16="http://schemas.microsoft.com/office/drawing/2014/main" id="{BE341375-EA86-4BF8-B687-E1F552FC2D3F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58" name="AutoShape 24" hidden="1">
          <a:extLst>
            <a:ext uri="{FF2B5EF4-FFF2-40B4-BE49-F238E27FC236}">
              <a16:creationId xmlns:a16="http://schemas.microsoft.com/office/drawing/2014/main" id="{4FE0ED8A-734D-4923-81C7-458758F44BBF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59" name="AutoShape 26" hidden="1">
          <a:extLst>
            <a:ext uri="{FF2B5EF4-FFF2-40B4-BE49-F238E27FC236}">
              <a16:creationId xmlns:a16="http://schemas.microsoft.com/office/drawing/2014/main" id="{22E94932-43DF-4658-88CA-B8DFA077DB97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60" name="AutoShape 22" hidden="1">
          <a:extLst>
            <a:ext uri="{FF2B5EF4-FFF2-40B4-BE49-F238E27FC236}">
              <a16:creationId xmlns:a16="http://schemas.microsoft.com/office/drawing/2014/main" id="{5B2D80A4-731B-4CAC-BBA3-60C42771BFE1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61" name="AutoShape 22" hidden="1">
          <a:extLst>
            <a:ext uri="{FF2B5EF4-FFF2-40B4-BE49-F238E27FC236}">
              <a16:creationId xmlns:a16="http://schemas.microsoft.com/office/drawing/2014/main" id="{2B230C29-59A4-4459-ADEC-BAB15440949F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62" name="AutoShape 24" hidden="1">
          <a:extLst>
            <a:ext uri="{FF2B5EF4-FFF2-40B4-BE49-F238E27FC236}">
              <a16:creationId xmlns:a16="http://schemas.microsoft.com/office/drawing/2014/main" id="{5BA929DE-C971-49ED-B2DC-F7C94A683D65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63" name="AutoShape 26" hidden="1">
          <a:extLst>
            <a:ext uri="{FF2B5EF4-FFF2-40B4-BE49-F238E27FC236}">
              <a16:creationId xmlns:a16="http://schemas.microsoft.com/office/drawing/2014/main" id="{4AB82134-E6EC-490E-A030-8BA272C3FA8A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64" name="AutoShape 22" hidden="1">
          <a:extLst>
            <a:ext uri="{FF2B5EF4-FFF2-40B4-BE49-F238E27FC236}">
              <a16:creationId xmlns:a16="http://schemas.microsoft.com/office/drawing/2014/main" id="{C397A177-CA8A-4EE9-BB73-D1906428607C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65" name="AutoShape 24" hidden="1">
          <a:extLst>
            <a:ext uri="{FF2B5EF4-FFF2-40B4-BE49-F238E27FC236}">
              <a16:creationId xmlns:a16="http://schemas.microsoft.com/office/drawing/2014/main" id="{18DC37AF-AB72-4E0E-86F0-2901961D8903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66" name="AutoShape 26" hidden="1">
          <a:extLst>
            <a:ext uri="{FF2B5EF4-FFF2-40B4-BE49-F238E27FC236}">
              <a16:creationId xmlns:a16="http://schemas.microsoft.com/office/drawing/2014/main" id="{3375E770-BBB0-4D09-9926-93F9FCE09B45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67" name="AutoShape 22" hidden="1">
          <a:extLst>
            <a:ext uri="{FF2B5EF4-FFF2-40B4-BE49-F238E27FC236}">
              <a16:creationId xmlns:a16="http://schemas.microsoft.com/office/drawing/2014/main" id="{B11990BC-A806-4275-A6A3-6878B29EB662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68" name="AutoShape 22" hidden="1">
          <a:extLst>
            <a:ext uri="{FF2B5EF4-FFF2-40B4-BE49-F238E27FC236}">
              <a16:creationId xmlns:a16="http://schemas.microsoft.com/office/drawing/2014/main" id="{BDE723C4-3FB4-4216-8CC1-23454FD1AD05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69" name="AutoShape 24" hidden="1">
          <a:extLst>
            <a:ext uri="{FF2B5EF4-FFF2-40B4-BE49-F238E27FC236}">
              <a16:creationId xmlns:a16="http://schemas.microsoft.com/office/drawing/2014/main" id="{0C73F155-83AF-4922-814A-3D959000E54B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70" name="AutoShape 26" hidden="1">
          <a:extLst>
            <a:ext uri="{FF2B5EF4-FFF2-40B4-BE49-F238E27FC236}">
              <a16:creationId xmlns:a16="http://schemas.microsoft.com/office/drawing/2014/main" id="{8CFE0D9B-3769-4E0F-A355-FB659D27BE63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71" name="AutoShape 22" hidden="1">
          <a:extLst>
            <a:ext uri="{FF2B5EF4-FFF2-40B4-BE49-F238E27FC236}">
              <a16:creationId xmlns:a16="http://schemas.microsoft.com/office/drawing/2014/main" id="{5B6C299B-22C5-4179-A09E-4844E7812818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72" name="AutoShape 24" hidden="1">
          <a:extLst>
            <a:ext uri="{FF2B5EF4-FFF2-40B4-BE49-F238E27FC236}">
              <a16:creationId xmlns:a16="http://schemas.microsoft.com/office/drawing/2014/main" id="{A47E4A81-A8F1-4305-9631-13F7D3F6FA28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</xdr:row>
      <xdr:rowOff>0</xdr:rowOff>
    </xdr:from>
    <xdr:ext cx="152400" cy="152400"/>
    <xdr:sp macro="" textlink="">
      <xdr:nvSpPr>
        <xdr:cNvPr id="673" name="AutoShape 26" hidden="1">
          <a:extLst>
            <a:ext uri="{FF2B5EF4-FFF2-40B4-BE49-F238E27FC236}">
              <a16:creationId xmlns:a16="http://schemas.microsoft.com/office/drawing/2014/main" id="{1137151E-DE89-4CF1-B960-F839C6F59EA4}"/>
            </a:ext>
          </a:extLst>
        </xdr:cNvPr>
        <xdr:cNvSpPr>
          <a:spLocks noChangeAspect="1" noChangeArrowheads="1"/>
        </xdr:cNvSpPr>
      </xdr:nvSpPr>
      <xdr:spPr bwMode="auto">
        <a:xfrm>
          <a:off x="214503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74" name="AutoShape 34" hidden="1">
          <a:extLst>
            <a:ext uri="{FF2B5EF4-FFF2-40B4-BE49-F238E27FC236}">
              <a16:creationId xmlns:a16="http://schemas.microsoft.com/office/drawing/2014/main" id="{DFB676DF-C18B-4039-9773-9F218945943D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75" name="AutoShape 38" hidden="1">
          <a:extLst>
            <a:ext uri="{FF2B5EF4-FFF2-40B4-BE49-F238E27FC236}">
              <a16:creationId xmlns:a16="http://schemas.microsoft.com/office/drawing/2014/main" id="{A31D0BD9-423B-4A82-94D7-56623AE1E4D3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76" name="AutoShape 41" hidden="1">
          <a:extLst>
            <a:ext uri="{FF2B5EF4-FFF2-40B4-BE49-F238E27FC236}">
              <a16:creationId xmlns:a16="http://schemas.microsoft.com/office/drawing/2014/main" id="{CD092317-222A-4391-BCF0-CC51B6A6964D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77" name="AutoShape 36" hidden="1">
          <a:extLst>
            <a:ext uri="{FF2B5EF4-FFF2-40B4-BE49-F238E27FC236}">
              <a16:creationId xmlns:a16="http://schemas.microsoft.com/office/drawing/2014/main" id="{93E911F3-1E20-41D2-8C80-9386A558F14A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78" name="AutoShape 22" hidden="1">
          <a:extLst>
            <a:ext uri="{FF2B5EF4-FFF2-40B4-BE49-F238E27FC236}">
              <a16:creationId xmlns:a16="http://schemas.microsoft.com/office/drawing/2014/main" id="{D96012D5-6EEB-42A4-BEE3-E3B47B1156FE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79" name="AutoShape 24" hidden="1">
          <a:extLst>
            <a:ext uri="{FF2B5EF4-FFF2-40B4-BE49-F238E27FC236}">
              <a16:creationId xmlns:a16="http://schemas.microsoft.com/office/drawing/2014/main" id="{E70FDEF6-6F7F-456A-A63B-0B07C8B370F1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80" name="AutoShape 26" hidden="1">
          <a:extLst>
            <a:ext uri="{FF2B5EF4-FFF2-40B4-BE49-F238E27FC236}">
              <a16:creationId xmlns:a16="http://schemas.microsoft.com/office/drawing/2014/main" id="{77E125D8-60B8-4A30-B527-FE82ACC36847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81" name="AutoShape 22" hidden="1">
          <a:extLst>
            <a:ext uri="{FF2B5EF4-FFF2-40B4-BE49-F238E27FC236}">
              <a16:creationId xmlns:a16="http://schemas.microsoft.com/office/drawing/2014/main" id="{08FCA31A-B5E7-46AF-A285-C6B71A583EFF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82" name="AutoShape 24" hidden="1">
          <a:extLst>
            <a:ext uri="{FF2B5EF4-FFF2-40B4-BE49-F238E27FC236}">
              <a16:creationId xmlns:a16="http://schemas.microsoft.com/office/drawing/2014/main" id="{554EE948-0B93-4D2F-ADDD-3B09816669A8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83" name="AutoShape 26" hidden="1">
          <a:extLst>
            <a:ext uri="{FF2B5EF4-FFF2-40B4-BE49-F238E27FC236}">
              <a16:creationId xmlns:a16="http://schemas.microsoft.com/office/drawing/2014/main" id="{0289C4F9-BF37-4ECC-8B60-2C39FE1293A2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84" name="AutoShape 22" hidden="1">
          <a:extLst>
            <a:ext uri="{FF2B5EF4-FFF2-40B4-BE49-F238E27FC236}">
              <a16:creationId xmlns:a16="http://schemas.microsoft.com/office/drawing/2014/main" id="{7E52D9A9-73CB-4E98-94D2-EFBB55D0FB50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85" name="AutoShape 22" hidden="1">
          <a:extLst>
            <a:ext uri="{FF2B5EF4-FFF2-40B4-BE49-F238E27FC236}">
              <a16:creationId xmlns:a16="http://schemas.microsoft.com/office/drawing/2014/main" id="{88BDE318-B342-4867-ADD7-01F65DD31897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86" name="AutoShape 24" hidden="1">
          <a:extLst>
            <a:ext uri="{FF2B5EF4-FFF2-40B4-BE49-F238E27FC236}">
              <a16:creationId xmlns:a16="http://schemas.microsoft.com/office/drawing/2014/main" id="{3F7A3751-36F1-4A1A-BDFB-CCA98EC4C465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87" name="AutoShape 26" hidden="1">
          <a:extLst>
            <a:ext uri="{FF2B5EF4-FFF2-40B4-BE49-F238E27FC236}">
              <a16:creationId xmlns:a16="http://schemas.microsoft.com/office/drawing/2014/main" id="{DEE8AA6E-7F3E-48B8-A1F2-6B3C9870038C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88" name="AutoShape 22" hidden="1">
          <a:extLst>
            <a:ext uri="{FF2B5EF4-FFF2-40B4-BE49-F238E27FC236}">
              <a16:creationId xmlns:a16="http://schemas.microsoft.com/office/drawing/2014/main" id="{58D01B17-18BA-4E8E-AE9C-8AC6A1E1DA7B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89" name="AutoShape 24" hidden="1">
          <a:extLst>
            <a:ext uri="{FF2B5EF4-FFF2-40B4-BE49-F238E27FC236}">
              <a16:creationId xmlns:a16="http://schemas.microsoft.com/office/drawing/2014/main" id="{273735C6-2319-447A-BB32-07334548F5D9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90" name="AutoShape 26" hidden="1">
          <a:extLst>
            <a:ext uri="{FF2B5EF4-FFF2-40B4-BE49-F238E27FC236}">
              <a16:creationId xmlns:a16="http://schemas.microsoft.com/office/drawing/2014/main" id="{1BD509B9-6C40-4C83-8577-0709360002D2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91" name="AutoShape 22" hidden="1">
          <a:extLst>
            <a:ext uri="{FF2B5EF4-FFF2-40B4-BE49-F238E27FC236}">
              <a16:creationId xmlns:a16="http://schemas.microsoft.com/office/drawing/2014/main" id="{A8DE402C-B52D-4C2F-BFE8-72956C3A6412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92" name="AutoShape 22" hidden="1">
          <a:extLst>
            <a:ext uri="{FF2B5EF4-FFF2-40B4-BE49-F238E27FC236}">
              <a16:creationId xmlns:a16="http://schemas.microsoft.com/office/drawing/2014/main" id="{319961E8-FCF2-40B6-BC38-A02F760B3543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93" name="AutoShape 24" hidden="1">
          <a:extLst>
            <a:ext uri="{FF2B5EF4-FFF2-40B4-BE49-F238E27FC236}">
              <a16:creationId xmlns:a16="http://schemas.microsoft.com/office/drawing/2014/main" id="{A2CC98B8-ECA6-49BD-9CBF-DFA5FFAEF5D5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94" name="AutoShape 26" hidden="1">
          <a:extLst>
            <a:ext uri="{FF2B5EF4-FFF2-40B4-BE49-F238E27FC236}">
              <a16:creationId xmlns:a16="http://schemas.microsoft.com/office/drawing/2014/main" id="{AAA2B1DF-E86A-4ED1-BAA0-A0F7EF39FA0C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95" name="AutoShape 22" hidden="1">
          <a:extLst>
            <a:ext uri="{FF2B5EF4-FFF2-40B4-BE49-F238E27FC236}">
              <a16:creationId xmlns:a16="http://schemas.microsoft.com/office/drawing/2014/main" id="{8CDB0F10-F533-48F8-B49B-1AD35A155923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96" name="AutoShape 24" hidden="1">
          <a:extLst>
            <a:ext uri="{FF2B5EF4-FFF2-40B4-BE49-F238E27FC236}">
              <a16:creationId xmlns:a16="http://schemas.microsoft.com/office/drawing/2014/main" id="{4BAD318D-2177-4CAC-8420-44D9EC8E77FC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24</xdr:row>
      <xdr:rowOff>0</xdr:rowOff>
    </xdr:from>
    <xdr:ext cx="152400" cy="152400"/>
    <xdr:sp macro="" textlink="">
      <xdr:nvSpPr>
        <xdr:cNvPr id="697" name="AutoShape 26" hidden="1">
          <a:extLst>
            <a:ext uri="{FF2B5EF4-FFF2-40B4-BE49-F238E27FC236}">
              <a16:creationId xmlns:a16="http://schemas.microsoft.com/office/drawing/2014/main" id="{2BAED1AC-022D-4FEA-A82E-03BA6A21FF3C}"/>
            </a:ext>
          </a:extLst>
        </xdr:cNvPr>
        <xdr:cNvSpPr>
          <a:spLocks noChangeAspect="1" noChangeArrowheads="1"/>
        </xdr:cNvSpPr>
      </xdr:nvSpPr>
      <xdr:spPr bwMode="auto">
        <a:xfrm>
          <a:off x="225679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698" name="AutoShape 34" hidden="1">
          <a:extLst>
            <a:ext uri="{FF2B5EF4-FFF2-40B4-BE49-F238E27FC236}">
              <a16:creationId xmlns:a16="http://schemas.microsoft.com/office/drawing/2014/main" id="{EC51BDCB-844F-474C-AE02-1F9E2E783C66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699" name="AutoShape 38" hidden="1">
          <a:extLst>
            <a:ext uri="{FF2B5EF4-FFF2-40B4-BE49-F238E27FC236}">
              <a16:creationId xmlns:a16="http://schemas.microsoft.com/office/drawing/2014/main" id="{A551218E-1DE9-4235-BDBC-69A6C29690C7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700" name="AutoShape 41" hidden="1">
          <a:extLst>
            <a:ext uri="{FF2B5EF4-FFF2-40B4-BE49-F238E27FC236}">
              <a16:creationId xmlns:a16="http://schemas.microsoft.com/office/drawing/2014/main" id="{C14EC789-A2C9-4C7C-BD62-B65BB4C390BA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701" name="AutoShape 36" hidden="1">
          <a:extLst>
            <a:ext uri="{FF2B5EF4-FFF2-40B4-BE49-F238E27FC236}">
              <a16:creationId xmlns:a16="http://schemas.microsoft.com/office/drawing/2014/main" id="{A2E823C2-6172-4377-9B15-B2445AF0C109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702" name="AutoShape 22" hidden="1">
          <a:extLst>
            <a:ext uri="{FF2B5EF4-FFF2-40B4-BE49-F238E27FC236}">
              <a16:creationId xmlns:a16="http://schemas.microsoft.com/office/drawing/2014/main" id="{427BD92C-0599-4B3A-9424-F0950FBBE05C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703" name="AutoShape 24" hidden="1">
          <a:extLst>
            <a:ext uri="{FF2B5EF4-FFF2-40B4-BE49-F238E27FC236}">
              <a16:creationId xmlns:a16="http://schemas.microsoft.com/office/drawing/2014/main" id="{1DD304E4-D611-401D-8B51-FB77123A6C00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704" name="AutoShape 26" hidden="1">
          <a:extLst>
            <a:ext uri="{FF2B5EF4-FFF2-40B4-BE49-F238E27FC236}">
              <a16:creationId xmlns:a16="http://schemas.microsoft.com/office/drawing/2014/main" id="{D12F12BC-DD3E-47ED-B5BD-ED8E1D7E5E5B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705" name="AutoShape 22" hidden="1">
          <a:extLst>
            <a:ext uri="{FF2B5EF4-FFF2-40B4-BE49-F238E27FC236}">
              <a16:creationId xmlns:a16="http://schemas.microsoft.com/office/drawing/2014/main" id="{6301D8A1-B003-45A2-91C3-464AD68DA327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706" name="AutoShape 24" hidden="1">
          <a:extLst>
            <a:ext uri="{FF2B5EF4-FFF2-40B4-BE49-F238E27FC236}">
              <a16:creationId xmlns:a16="http://schemas.microsoft.com/office/drawing/2014/main" id="{D69F8D07-9C6A-482F-895D-41BD99DC7356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707" name="AutoShape 26" hidden="1">
          <a:extLst>
            <a:ext uri="{FF2B5EF4-FFF2-40B4-BE49-F238E27FC236}">
              <a16:creationId xmlns:a16="http://schemas.microsoft.com/office/drawing/2014/main" id="{7A9E7A60-F3FB-4547-98BE-AEBF7D2DF8C2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708" name="AutoShape 22" hidden="1">
          <a:extLst>
            <a:ext uri="{FF2B5EF4-FFF2-40B4-BE49-F238E27FC236}">
              <a16:creationId xmlns:a16="http://schemas.microsoft.com/office/drawing/2014/main" id="{78B4FB61-E9CB-4120-8994-44CB9C68551E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709" name="AutoShape 22" hidden="1">
          <a:extLst>
            <a:ext uri="{FF2B5EF4-FFF2-40B4-BE49-F238E27FC236}">
              <a16:creationId xmlns:a16="http://schemas.microsoft.com/office/drawing/2014/main" id="{C7632D7F-EAB7-4854-A0EF-0A6064A16C5E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710" name="AutoShape 24" hidden="1">
          <a:extLst>
            <a:ext uri="{FF2B5EF4-FFF2-40B4-BE49-F238E27FC236}">
              <a16:creationId xmlns:a16="http://schemas.microsoft.com/office/drawing/2014/main" id="{B2EF8D0D-6D87-45CA-AEF5-27193DB8944B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711" name="AutoShape 26" hidden="1">
          <a:extLst>
            <a:ext uri="{FF2B5EF4-FFF2-40B4-BE49-F238E27FC236}">
              <a16:creationId xmlns:a16="http://schemas.microsoft.com/office/drawing/2014/main" id="{50C3246D-F66B-4854-8FF3-8261C178C596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712" name="AutoShape 22" hidden="1">
          <a:extLst>
            <a:ext uri="{FF2B5EF4-FFF2-40B4-BE49-F238E27FC236}">
              <a16:creationId xmlns:a16="http://schemas.microsoft.com/office/drawing/2014/main" id="{3F9B79A7-DB43-4CF5-A6C4-188DE79BA96F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713" name="AutoShape 24" hidden="1">
          <a:extLst>
            <a:ext uri="{FF2B5EF4-FFF2-40B4-BE49-F238E27FC236}">
              <a16:creationId xmlns:a16="http://schemas.microsoft.com/office/drawing/2014/main" id="{5225166B-178F-4B9D-AF84-494857445DCA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714" name="AutoShape 26" hidden="1">
          <a:extLst>
            <a:ext uri="{FF2B5EF4-FFF2-40B4-BE49-F238E27FC236}">
              <a16:creationId xmlns:a16="http://schemas.microsoft.com/office/drawing/2014/main" id="{C9CD4DCD-6D5C-4771-A6D4-BAF5AB3E41A4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715" name="AutoShape 22" hidden="1">
          <a:extLst>
            <a:ext uri="{FF2B5EF4-FFF2-40B4-BE49-F238E27FC236}">
              <a16:creationId xmlns:a16="http://schemas.microsoft.com/office/drawing/2014/main" id="{CA264D7B-4566-4B6B-A6B7-9DBE356CBBF6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716" name="AutoShape 22" hidden="1">
          <a:extLst>
            <a:ext uri="{FF2B5EF4-FFF2-40B4-BE49-F238E27FC236}">
              <a16:creationId xmlns:a16="http://schemas.microsoft.com/office/drawing/2014/main" id="{572AE4E3-9962-48B4-A59B-4DFB12FF8733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717" name="AutoShape 24" hidden="1">
          <a:extLst>
            <a:ext uri="{FF2B5EF4-FFF2-40B4-BE49-F238E27FC236}">
              <a16:creationId xmlns:a16="http://schemas.microsoft.com/office/drawing/2014/main" id="{F26BC350-259A-4733-921F-F753CA082B54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718" name="AutoShape 26" hidden="1">
          <a:extLst>
            <a:ext uri="{FF2B5EF4-FFF2-40B4-BE49-F238E27FC236}">
              <a16:creationId xmlns:a16="http://schemas.microsoft.com/office/drawing/2014/main" id="{961CB225-7344-4EDA-B273-452CC7A317D7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719" name="AutoShape 22" hidden="1">
          <a:extLst>
            <a:ext uri="{FF2B5EF4-FFF2-40B4-BE49-F238E27FC236}">
              <a16:creationId xmlns:a16="http://schemas.microsoft.com/office/drawing/2014/main" id="{487CE8F2-CC8D-40BE-9535-6386ACF48098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720" name="AutoShape 24" hidden="1">
          <a:extLst>
            <a:ext uri="{FF2B5EF4-FFF2-40B4-BE49-F238E27FC236}">
              <a16:creationId xmlns:a16="http://schemas.microsoft.com/office/drawing/2014/main" id="{8135C8EB-F2D9-41E8-AD40-29174DA84335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152400" cy="152400"/>
    <xdr:sp macro="" textlink="">
      <xdr:nvSpPr>
        <xdr:cNvPr id="721" name="AutoShape 26" hidden="1">
          <a:extLst>
            <a:ext uri="{FF2B5EF4-FFF2-40B4-BE49-F238E27FC236}">
              <a16:creationId xmlns:a16="http://schemas.microsoft.com/office/drawing/2014/main" id="{4F881A7B-137A-4845-8EFA-DAB1B3D6E71F}"/>
            </a:ext>
          </a:extLst>
        </xdr:cNvPr>
        <xdr:cNvSpPr>
          <a:spLocks noChangeAspect="1" noChangeArrowheads="1"/>
        </xdr:cNvSpPr>
      </xdr:nvSpPr>
      <xdr:spPr bwMode="auto">
        <a:xfrm>
          <a:off x="23685500" y="274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F3B4-8053-406B-8AD2-7D2490447CD0}">
  <sheetPr>
    <pageSetUpPr fitToPage="1"/>
  </sheetPr>
  <dimension ref="A1:U42"/>
  <sheetViews>
    <sheetView showGridLines="0" zoomScale="75" zoomScaleNormal="75" workbookViewId="0">
      <pane ySplit="3" topLeftCell="A22" activePane="bottomLeft" state="frozen"/>
      <selection pane="bottomLeft" activeCell="D38" sqref="D38:H38"/>
    </sheetView>
  </sheetViews>
  <sheetFormatPr defaultColWidth="9.08203125" defaultRowHeight="28" customHeight="1" outlineLevelRow="1" x14ac:dyDescent="0.35"/>
  <cols>
    <col min="1" max="1" width="2.58203125" style="1" customWidth="1"/>
    <col min="2" max="2" width="3.83203125" style="1" customWidth="1"/>
    <col min="3" max="3" width="73" style="1" customWidth="1"/>
    <col min="4" max="4" width="23.5" style="26" customWidth="1"/>
    <col min="5" max="5" width="13.08203125" style="3" customWidth="1"/>
    <col min="6" max="6" width="11.83203125" style="1" customWidth="1"/>
    <col min="7" max="7" width="11.08203125" style="3" customWidth="1"/>
    <col min="8" max="8" width="18.08203125" style="27" customWidth="1"/>
    <col min="9" max="9" width="25.25" style="27" customWidth="1"/>
    <col min="10" max="10" width="14.58203125" style="27" customWidth="1"/>
    <col min="11" max="13" width="14.58203125" style="3" customWidth="1"/>
    <col min="14" max="14" width="17.33203125" style="3" customWidth="1"/>
    <col min="15" max="18" width="14.58203125" style="3" customWidth="1"/>
    <col min="19" max="19" width="7.5" style="1" customWidth="1"/>
    <col min="20" max="20" width="3" style="1" customWidth="1"/>
    <col min="21" max="16384" width="9.08203125" style="1"/>
  </cols>
  <sheetData>
    <row r="1" spans="1:20" ht="28" customHeight="1" x14ac:dyDescent="0.35">
      <c r="A1" s="31"/>
      <c r="B1" s="31"/>
      <c r="C1" s="31"/>
      <c r="D1" s="37"/>
      <c r="E1" s="34"/>
      <c r="F1" s="31"/>
      <c r="G1" s="34"/>
      <c r="H1" s="33"/>
      <c r="I1" s="33"/>
      <c r="J1" s="33"/>
      <c r="K1" s="34"/>
      <c r="L1" s="34"/>
      <c r="M1" s="34"/>
      <c r="N1" s="34"/>
      <c r="O1" s="34"/>
      <c r="P1" s="34"/>
      <c r="Q1" s="34"/>
      <c r="R1" s="34"/>
      <c r="S1" s="31"/>
      <c r="T1" s="31"/>
    </row>
    <row r="2" spans="1:20" ht="28" customHeight="1" x14ac:dyDescent="0.35">
      <c r="A2" s="31"/>
      <c r="T2" s="31"/>
    </row>
    <row r="3" spans="1:20" s="2" customFormat="1" ht="42" customHeight="1" x14ac:dyDescent="0.35">
      <c r="A3" s="32"/>
      <c r="C3" s="90" t="s">
        <v>255</v>
      </c>
      <c r="D3" s="91" t="s">
        <v>252</v>
      </c>
      <c r="E3" s="92" t="s">
        <v>83</v>
      </c>
      <c r="F3" s="93" t="s">
        <v>82</v>
      </c>
      <c r="G3" s="92" t="s">
        <v>59</v>
      </c>
      <c r="H3" s="94" t="s">
        <v>253</v>
      </c>
      <c r="I3" s="95" t="s">
        <v>254</v>
      </c>
      <c r="J3" s="96" t="s">
        <v>66</v>
      </c>
      <c r="K3" s="92" t="s">
        <v>86</v>
      </c>
      <c r="L3" s="92" t="s">
        <v>61</v>
      </c>
      <c r="M3" s="92" t="s">
        <v>62</v>
      </c>
      <c r="N3" s="92" t="s">
        <v>68</v>
      </c>
      <c r="O3" s="92" t="s">
        <v>67</v>
      </c>
      <c r="P3" s="92" t="s">
        <v>63</v>
      </c>
      <c r="Q3" s="92" t="s">
        <v>64</v>
      </c>
      <c r="R3" s="92" t="s">
        <v>65</v>
      </c>
      <c r="T3" s="32"/>
    </row>
    <row r="4" spans="1:20" ht="28" customHeight="1" outlineLevel="1" x14ac:dyDescent="0.35">
      <c r="A4" s="31"/>
      <c r="C4" s="101" t="s">
        <v>115</v>
      </c>
      <c r="D4" s="102" t="s">
        <v>97</v>
      </c>
      <c r="E4" s="103" t="s">
        <v>3</v>
      </c>
      <c r="F4" s="104" t="s">
        <v>103</v>
      </c>
      <c r="G4" s="103" t="s">
        <v>53</v>
      </c>
      <c r="H4" s="105">
        <v>30000</v>
      </c>
      <c r="I4" s="98" t="s">
        <v>93</v>
      </c>
      <c r="J4" s="99" t="s">
        <v>94</v>
      </c>
      <c r="K4" s="106">
        <v>46205</v>
      </c>
      <c r="L4" s="106">
        <v>46234</v>
      </c>
      <c r="M4" s="106">
        <v>46238</v>
      </c>
      <c r="N4" s="106">
        <f>M4+2</f>
        <v>46240</v>
      </c>
      <c r="O4" s="106">
        <v>46247</v>
      </c>
      <c r="P4" s="106">
        <v>46254</v>
      </c>
      <c r="Q4" s="106">
        <v>46272</v>
      </c>
      <c r="R4" s="106">
        <v>46279</v>
      </c>
      <c r="S4" s="35"/>
      <c r="T4" s="31"/>
    </row>
    <row r="5" spans="1:20" ht="28" customHeight="1" outlineLevel="1" x14ac:dyDescent="0.35">
      <c r="A5" s="31"/>
      <c r="C5" s="101" t="s">
        <v>96</v>
      </c>
      <c r="D5" s="102" t="s">
        <v>98</v>
      </c>
      <c r="E5" s="103" t="s">
        <v>3</v>
      </c>
      <c r="F5" s="104" t="s">
        <v>103</v>
      </c>
      <c r="G5" s="103" t="s">
        <v>53</v>
      </c>
      <c r="H5" s="105">
        <v>30000</v>
      </c>
      <c r="I5" s="98" t="s">
        <v>85</v>
      </c>
      <c r="J5" s="100" t="s">
        <v>94</v>
      </c>
      <c r="K5" s="106">
        <v>46181</v>
      </c>
      <c r="L5" s="106">
        <v>46212</v>
      </c>
      <c r="M5" s="106">
        <v>46217</v>
      </c>
      <c r="N5" s="106">
        <f t="shared" ref="N5:N7" si="0">M5+2</f>
        <v>46219</v>
      </c>
      <c r="O5" s="106">
        <v>46223</v>
      </c>
      <c r="P5" s="106">
        <v>46225</v>
      </c>
      <c r="Q5" s="106">
        <v>46232</v>
      </c>
      <c r="R5" s="106">
        <v>46240</v>
      </c>
      <c r="S5" s="35"/>
      <c r="T5" s="31"/>
    </row>
    <row r="6" spans="1:20" ht="28" customHeight="1" outlineLevel="1" x14ac:dyDescent="0.35">
      <c r="A6" s="31"/>
      <c r="C6" s="101" t="s">
        <v>246</v>
      </c>
      <c r="D6" s="102" t="s">
        <v>99</v>
      </c>
      <c r="E6" s="103" t="s">
        <v>3</v>
      </c>
      <c r="F6" s="104" t="s">
        <v>103</v>
      </c>
      <c r="G6" s="103" t="s">
        <v>53</v>
      </c>
      <c r="H6" s="107">
        <v>60000</v>
      </c>
      <c r="I6" s="98" t="s">
        <v>93</v>
      </c>
      <c r="J6" s="99" t="s">
        <v>94</v>
      </c>
      <c r="K6" s="106">
        <v>46178</v>
      </c>
      <c r="L6" s="106">
        <v>46209</v>
      </c>
      <c r="M6" s="106">
        <v>46212</v>
      </c>
      <c r="N6" s="106">
        <f t="shared" si="0"/>
        <v>46214</v>
      </c>
      <c r="O6" s="106">
        <v>46220</v>
      </c>
      <c r="P6" s="106">
        <v>46223</v>
      </c>
      <c r="Q6" s="106">
        <v>46230</v>
      </c>
      <c r="R6" s="106">
        <v>46241</v>
      </c>
      <c r="S6" s="35"/>
      <c r="T6" s="31"/>
    </row>
    <row r="7" spans="1:20" ht="28" customHeight="1" outlineLevel="1" x14ac:dyDescent="0.35">
      <c r="A7" s="31"/>
      <c r="C7" s="101" t="s">
        <v>116</v>
      </c>
      <c r="D7" s="102" t="s">
        <v>100</v>
      </c>
      <c r="E7" s="103" t="s">
        <v>3</v>
      </c>
      <c r="F7" s="104" t="s">
        <v>103</v>
      </c>
      <c r="G7" s="103" t="s">
        <v>53</v>
      </c>
      <c r="H7" s="108">
        <v>20400</v>
      </c>
      <c r="I7" s="98" t="s">
        <v>93</v>
      </c>
      <c r="J7" s="99" t="s">
        <v>94</v>
      </c>
      <c r="K7" s="106">
        <v>46183</v>
      </c>
      <c r="L7" s="106">
        <v>46214</v>
      </c>
      <c r="M7" s="106">
        <v>46216</v>
      </c>
      <c r="N7" s="106">
        <f t="shared" si="0"/>
        <v>46218</v>
      </c>
      <c r="O7" s="106">
        <v>46218</v>
      </c>
      <c r="P7" s="106">
        <v>46221</v>
      </c>
      <c r="Q7" s="106">
        <v>46227</v>
      </c>
      <c r="R7" s="106">
        <v>46235</v>
      </c>
      <c r="S7" s="35"/>
      <c r="T7" s="31"/>
    </row>
    <row r="8" spans="1:20" ht="28" customHeight="1" outlineLevel="1" x14ac:dyDescent="0.35">
      <c r="A8" s="31"/>
      <c r="C8" s="101" t="s">
        <v>117</v>
      </c>
      <c r="D8" s="102" t="s">
        <v>101</v>
      </c>
      <c r="E8" s="103" t="s">
        <v>3</v>
      </c>
      <c r="F8" s="104" t="s">
        <v>118</v>
      </c>
      <c r="G8" s="103" t="s">
        <v>53</v>
      </c>
      <c r="H8" s="108">
        <v>76770</v>
      </c>
      <c r="I8" s="98" t="s">
        <v>93</v>
      </c>
      <c r="J8" s="99" t="s">
        <v>95</v>
      </c>
      <c r="K8" s="106">
        <v>46120</v>
      </c>
      <c r="L8" s="106">
        <v>46151</v>
      </c>
      <c r="M8" s="106">
        <v>46153</v>
      </c>
      <c r="N8" s="106">
        <v>46155</v>
      </c>
      <c r="O8" s="106">
        <v>46160</v>
      </c>
      <c r="P8" s="106">
        <v>46163</v>
      </c>
      <c r="Q8" s="106">
        <v>46170</v>
      </c>
      <c r="R8" s="106">
        <v>46205</v>
      </c>
      <c r="S8" s="35"/>
      <c r="T8" s="31"/>
    </row>
    <row r="9" spans="1:20" ht="28" customHeight="1" outlineLevel="1" x14ac:dyDescent="0.35">
      <c r="A9" s="31"/>
      <c r="C9" s="101" t="s">
        <v>262</v>
      </c>
      <c r="D9" s="102" t="s">
        <v>102</v>
      </c>
      <c r="E9" s="103" t="s">
        <v>3</v>
      </c>
      <c r="F9" s="104" t="s">
        <v>118</v>
      </c>
      <c r="G9" s="103" t="s">
        <v>53</v>
      </c>
      <c r="H9" s="108">
        <v>60400</v>
      </c>
      <c r="I9" s="98" t="s">
        <v>93</v>
      </c>
      <c r="J9" s="99" t="s">
        <v>247</v>
      </c>
      <c r="K9" s="106">
        <v>46213</v>
      </c>
      <c r="L9" s="106">
        <v>46244</v>
      </c>
      <c r="M9" s="106">
        <v>46248</v>
      </c>
      <c r="N9" s="106">
        <v>46253</v>
      </c>
      <c r="O9" s="106">
        <v>46255</v>
      </c>
      <c r="P9" s="106">
        <v>46258</v>
      </c>
      <c r="Q9" s="106">
        <v>46260</v>
      </c>
      <c r="R9" s="106">
        <v>46272</v>
      </c>
      <c r="S9" s="35"/>
      <c r="T9" s="31"/>
    </row>
    <row r="10" spans="1:20" ht="28" customHeight="1" outlineLevel="1" x14ac:dyDescent="0.35">
      <c r="A10" s="31"/>
      <c r="C10" s="109" t="s">
        <v>124</v>
      </c>
      <c r="D10" s="110" t="s">
        <v>126</v>
      </c>
      <c r="E10" s="110" t="s">
        <v>3</v>
      </c>
      <c r="F10" s="104" t="s">
        <v>118</v>
      </c>
      <c r="G10" s="103" t="s">
        <v>54</v>
      </c>
      <c r="H10" s="105">
        <v>40000</v>
      </c>
      <c r="I10" s="110" t="s">
        <v>128</v>
      </c>
      <c r="J10" s="111" t="s">
        <v>139</v>
      </c>
      <c r="K10" s="106">
        <v>46146</v>
      </c>
      <c r="L10" s="106">
        <v>46160</v>
      </c>
      <c r="M10" s="106">
        <v>46162</v>
      </c>
      <c r="N10" s="106">
        <v>46168</v>
      </c>
      <c r="O10" s="106">
        <v>46170</v>
      </c>
      <c r="P10" s="106">
        <v>46263</v>
      </c>
      <c r="Q10" s="106">
        <v>46205</v>
      </c>
      <c r="R10" s="106">
        <v>46210</v>
      </c>
      <c r="S10" s="35"/>
      <c r="T10" s="31"/>
    </row>
    <row r="11" spans="1:20" s="30" customFormat="1" ht="28" customHeight="1" outlineLevel="1" x14ac:dyDescent="0.35">
      <c r="A11" s="38"/>
      <c r="C11" s="101" t="s">
        <v>154</v>
      </c>
      <c r="D11" s="110" t="s">
        <v>109</v>
      </c>
      <c r="E11" s="110" t="s">
        <v>3</v>
      </c>
      <c r="F11" s="104" t="s">
        <v>118</v>
      </c>
      <c r="G11" s="103" t="s">
        <v>53</v>
      </c>
      <c r="H11" s="105">
        <v>120000</v>
      </c>
      <c r="I11" s="110" t="s">
        <v>158</v>
      </c>
      <c r="J11" s="112" t="s">
        <v>95</v>
      </c>
      <c r="K11" s="106">
        <v>46148</v>
      </c>
      <c r="L11" s="106">
        <v>46178</v>
      </c>
      <c r="M11" s="106">
        <v>46183</v>
      </c>
      <c r="N11" s="106">
        <v>46198</v>
      </c>
      <c r="O11" s="106">
        <v>46205</v>
      </c>
      <c r="P11" s="106">
        <v>46210</v>
      </c>
      <c r="Q11" s="106">
        <v>46225</v>
      </c>
      <c r="R11" s="106">
        <v>46233</v>
      </c>
      <c r="S11" s="36"/>
      <c r="T11" s="38"/>
    </row>
    <row r="12" spans="1:20" s="30" customFormat="1" ht="28" customHeight="1" outlineLevel="1" x14ac:dyDescent="0.35">
      <c r="A12" s="38"/>
      <c r="C12" s="113" t="s">
        <v>155</v>
      </c>
      <c r="D12" s="110" t="s">
        <v>125</v>
      </c>
      <c r="E12" s="110" t="s">
        <v>3</v>
      </c>
      <c r="F12" s="104" t="s">
        <v>118</v>
      </c>
      <c r="G12" s="110" t="s">
        <v>53</v>
      </c>
      <c r="H12" s="114">
        <v>40200</v>
      </c>
      <c r="I12" s="99" t="s">
        <v>159</v>
      </c>
      <c r="J12" s="115" t="s">
        <v>94</v>
      </c>
      <c r="K12" s="106">
        <v>46210</v>
      </c>
      <c r="L12" s="106">
        <v>46240</v>
      </c>
      <c r="M12" s="106">
        <v>46246</v>
      </c>
      <c r="N12" s="106">
        <v>46253</v>
      </c>
      <c r="O12" s="106">
        <v>46258</v>
      </c>
      <c r="P12" s="106">
        <v>46261</v>
      </c>
      <c r="Q12" s="106">
        <v>46267</v>
      </c>
      <c r="R12" s="106">
        <v>46274</v>
      </c>
      <c r="S12" s="36"/>
      <c r="T12" s="38"/>
    </row>
    <row r="13" spans="1:20" s="30" customFormat="1" ht="28" customHeight="1" outlineLevel="1" x14ac:dyDescent="0.35">
      <c r="A13" s="38"/>
      <c r="C13" s="113" t="s">
        <v>263</v>
      </c>
      <c r="D13" s="110" t="s">
        <v>110</v>
      </c>
      <c r="E13" s="110" t="s">
        <v>3</v>
      </c>
      <c r="F13" s="112" t="s">
        <v>103</v>
      </c>
      <c r="G13" s="110" t="s">
        <v>53</v>
      </c>
      <c r="H13" s="114">
        <v>42000</v>
      </c>
      <c r="I13" s="100" t="s">
        <v>129</v>
      </c>
      <c r="J13" s="116" t="s">
        <v>94</v>
      </c>
      <c r="K13" s="106">
        <v>46217</v>
      </c>
      <c r="L13" s="106">
        <f>K13+30</f>
        <v>46247</v>
      </c>
      <c r="M13" s="106">
        <v>46253</v>
      </c>
      <c r="N13" s="106">
        <f>M13+4</f>
        <v>46257</v>
      </c>
      <c r="O13" s="106">
        <f>N13+3</f>
        <v>46260</v>
      </c>
      <c r="P13" s="106">
        <v>46260</v>
      </c>
      <c r="Q13" s="106">
        <v>46274</v>
      </c>
      <c r="R13" s="106">
        <v>46281</v>
      </c>
      <c r="S13" s="36"/>
      <c r="T13" s="38"/>
    </row>
    <row r="14" spans="1:20" s="30" customFormat="1" ht="28" customHeight="1" outlineLevel="1" x14ac:dyDescent="0.35">
      <c r="A14" s="38"/>
      <c r="C14" s="117" t="s">
        <v>156</v>
      </c>
      <c r="D14" s="110" t="s">
        <v>111</v>
      </c>
      <c r="E14" s="118" t="s">
        <v>3</v>
      </c>
      <c r="F14" s="112" t="s">
        <v>103</v>
      </c>
      <c r="G14" s="118" t="s">
        <v>53</v>
      </c>
      <c r="H14" s="119">
        <v>30000</v>
      </c>
      <c r="I14" s="120" t="s">
        <v>160</v>
      </c>
      <c r="J14" s="121" t="s">
        <v>95</v>
      </c>
      <c r="K14" s="122">
        <v>46127</v>
      </c>
      <c r="L14" s="106">
        <f>K14+30</f>
        <v>46157</v>
      </c>
      <c r="M14" s="122">
        <v>46160</v>
      </c>
      <c r="N14" s="122">
        <f>M14+2</f>
        <v>46162</v>
      </c>
      <c r="O14" s="106">
        <f>N14+3</f>
        <v>46165</v>
      </c>
      <c r="P14" s="122">
        <v>46167</v>
      </c>
      <c r="Q14" s="122">
        <v>46183</v>
      </c>
      <c r="R14" s="122">
        <v>46197</v>
      </c>
      <c r="S14" s="36"/>
      <c r="T14" s="38"/>
    </row>
    <row r="15" spans="1:20" s="30" customFormat="1" ht="28" customHeight="1" outlineLevel="1" x14ac:dyDescent="0.35">
      <c r="A15" s="38"/>
      <c r="C15" s="113" t="s">
        <v>157</v>
      </c>
      <c r="D15" s="110" t="s">
        <v>112</v>
      </c>
      <c r="E15" s="110" t="s">
        <v>3</v>
      </c>
      <c r="F15" s="112" t="s">
        <v>103</v>
      </c>
      <c r="G15" s="110" t="s">
        <v>53</v>
      </c>
      <c r="H15" s="114">
        <v>30000</v>
      </c>
      <c r="I15" s="100" t="s">
        <v>129</v>
      </c>
      <c r="J15" s="116" t="s">
        <v>94</v>
      </c>
      <c r="K15" s="106">
        <v>46224</v>
      </c>
      <c r="L15" s="106">
        <f>K15+30</f>
        <v>46254</v>
      </c>
      <c r="M15" s="106">
        <v>46254</v>
      </c>
      <c r="N15" s="122">
        <f>M15+2</f>
        <v>46256</v>
      </c>
      <c r="O15" s="106">
        <f>N15+3</f>
        <v>46259</v>
      </c>
      <c r="P15" s="106">
        <v>46261</v>
      </c>
      <c r="Q15" s="106">
        <f>P15+7</f>
        <v>46268</v>
      </c>
      <c r="R15" s="106">
        <f>Q15+15</f>
        <v>46283</v>
      </c>
      <c r="S15" s="36"/>
      <c r="T15" s="38"/>
    </row>
    <row r="16" spans="1:20" s="30" customFormat="1" ht="28" customHeight="1" outlineLevel="1" x14ac:dyDescent="0.35">
      <c r="A16" s="38"/>
      <c r="C16" s="113" t="s">
        <v>161</v>
      </c>
      <c r="D16" s="110" t="s">
        <v>166</v>
      </c>
      <c r="E16" s="110" t="s">
        <v>3</v>
      </c>
      <c r="F16" s="112" t="s">
        <v>103</v>
      </c>
      <c r="G16" s="110" t="s">
        <v>53</v>
      </c>
      <c r="H16" s="114">
        <v>24000</v>
      </c>
      <c r="I16" s="100" t="s">
        <v>175</v>
      </c>
      <c r="J16" s="123" t="s">
        <v>216</v>
      </c>
      <c r="K16" s="106">
        <v>46281</v>
      </c>
      <c r="L16" s="106">
        <f t="shared" ref="L16:L36" si="1">K16+30</f>
        <v>46311</v>
      </c>
      <c r="M16" s="106">
        <v>46310</v>
      </c>
      <c r="N16" s="122">
        <f t="shared" ref="N16:N36" si="2">M16+2</f>
        <v>46312</v>
      </c>
      <c r="O16" s="106">
        <f t="shared" ref="O16:O36" si="3">N16+3</f>
        <v>46315</v>
      </c>
      <c r="P16" s="106">
        <v>45950</v>
      </c>
      <c r="Q16" s="106">
        <v>46323</v>
      </c>
      <c r="R16" s="106">
        <v>46338</v>
      </c>
      <c r="S16" s="36"/>
      <c r="T16" s="38"/>
    </row>
    <row r="17" spans="1:21" s="30" customFormat="1" ht="28" customHeight="1" outlineLevel="1" x14ac:dyDescent="0.35">
      <c r="A17" s="38"/>
      <c r="C17" s="113" t="s">
        <v>162</v>
      </c>
      <c r="D17" s="110" t="s">
        <v>167</v>
      </c>
      <c r="E17" s="110" t="s">
        <v>3</v>
      </c>
      <c r="F17" s="112" t="s">
        <v>103</v>
      </c>
      <c r="G17" s="110" t="s">
        <v>53</v>
      </c>
      <c r="H17" s="114">
        <v>75000</v>
      </c>
      <c r="I17" s="100" t="s">
        <v>175</v>
      </c>
      <c r="J17" s="123" t="s">
        <v>216</v>
      </c>
      <c r="K17" s="106">
        <v>46282</v>
      </c>
      <c r="L17" s="106">
        <f t="shared" si="1"/>
        <v>46312</v>
      </c>
      <c r="M17" s="106">
        <v>46311</v>
      </c>
      <c r="N17" s="122">
        <f t="shared" si="2"/>
        <v>46313</v>
      </c>
      <c r="O17" s="106">
        <f t="shared" si="3"/>
        <v>46316</v>
      </c>
      <c r="P17" s="106">
        <v>45951</v>
      </c>
      <c r="Q17" s="106">
        <v>46324</v>
      </c>
      <c r="R17" s="106">
        <v>46339</v>
      </c>
      <c r="S17" s="36"/>
      <c r="T17" s="38"/>
    </row>
    <row r="18" spans="1:21" s="30" customFormat="1" ht="28" customHeight="1" outlineLevel="1" x14ac:dyDescent="0.35">
      <c r="A18" s="38"/>
      <c r="C18" s="113" t="s">
        <v>264</v>
      </c>
      <c r="D18" s="110" t="s">
        <v>168</v>
      </c>
      <c r="E18" s="110" t="s">
        <v>3</v>
      </c>
      <c r="F18" s="112" t="s">
        <v>103</v>
      </c>
      <c r="G18" s="110" t="s">
        <v>53</v>
      </c>
      <c r="H18" s="114">
        <v>150000</v>
      </c>
      <c r="I18" s="100" t="s">
        <v>176</v>
      </c>
      <c r="J18" s="123" t="s">
        <v>216</v>
      </c>
      <c r="K18" s="106">
        <v>46283</v>
      </c>
      <c r="L18" s="106">
        <f t="shared" si="1"/>
        <v>46313</v>
      </c>
      <c r="M18" s="106">
        <v>46312</v>
      </c>
      <c r="N18" s="122">
        <f t="shared" si="2"/>
        <v>46314</v>
      </c>
      <c r="O18" s="106">
        <f t="shared" si="3"/>
        <v>46317</v>
      </c>
      <c r="P18" s="106">
        <v>45952</v>
      </c>
      <c r="Q18" s="106">
        <v>46325</v>
      </c>
      <c r="R18" s="106">
        <v>46340</v>
      </c>
      <c r="S18" s="36"/>
      <c r="T18" s="38"/>
    </row>
    <row r="19" spans="1:21" s="30" customFormat="1" ht="28" customHeight="1" outlineLevel="1" x14ac:dyDescent="0.35">
      <c r="A19" s="38"/>
      <c r="C19" s="113" t="s">
        <v>163</v>
      </c>
      <c r="D19" s="110" t="s">
        <v>169</v>
      </c>
      <c r="E19" s="110" t="s">
        <v>3</v>
      </c>
      <c r="F19" s="112" t="s">
        <v>103</v>
      </c>
      <c r="G19" s="110" t="s">
        <v>53</v>
      </c>
      <c r="H19" s="114">
        <v>50000</v>
      </c>
      <c r="I19" s="100" t="s">
        <v>175</v>
      </c>
      <c r="J19" s="123" t="s">
        <v>250</v>
      </c>
      <c r="K19" s="106">
        <v>46314</v>
      </c>
      <c r="L19" s="106">
        <f t="shared" si="1"/>
        <v>46344</v>
      </c>
      <c r="M19" s="106">
        <v>46344</v>
      </c>
      <c r="N19" s="122">
        <f t="shared" si="2"/>
        <v>46346</v>
      </c>
      <c r="O19" s="106">
        <f t="shared" si="3"/>
        <v>46349</v>
      </c>
      <c r="P19" s="106">
        <v>46347</v>
      </c>
      <c r="Q19" s="106">
        <v>46353</v>
      </c>
      <c r="R19" s="106">
        <v>46341</v>
      </c>
      <c r="S19" s="36"/>
      <c r="T19" s="38"/>
    </row>
    <row r="20" spans="1:21" s="30" customFormat="1" ht="28" customHeight="1" outlineLevel="1" x14ac:dyDescent="0.35">
      <c r="A20" s="38"/>
      <c r="C20" s="113" t="s">
        <v>265</v>
      </c>
      <c r="D20" s="110" t="s">
        <v>170</v>
      </c>
      <c r="E20" s="110" t="s">
        <v>3</v>
      </c>
      <c r="F20" s="112" t="s">
        <v>103</v>
      </c>
      <c r="G20" s="110" t="s">
        <v>53</v>
      </c>
      <c r="H20" s="114">
        <v>150000</v>
      </c>
      <c r="I20" s="100" t="s">
        <v>175</v>
      </c>
      <c r="J20" s="123" t="s">
        <v>250</v>
      </c>
      <c r="K20" s="106">
        <v>46315</v>
      </c>
      <c r="L20" s="106">
        <f t="shared" si="1"/>
        <v>46345</v>
      </c>
      <c r="M20" s="106">
        <v>46345</v>
      </c>
      <c r="N20" s="122">
        <f t="shared" si="2"/>
        <v>46347</v>
      </c>
      <c r="O20" s="106">
        <f t="shared" si="3"/>
        <v>46350</v>
      </c>
      <c r="P20" s="106">
        <v>46348</v>
      </c>
      <c r="Q20" s="106">
        <v>46355</v>
      </c>
      <c r="R20" s="106">
        <v>46342</v>
      </c>
      <c r="S20" s="36"/>
      <c r="T20" s="38"/>
    </row>
    <row r="21" spans="1:21" s="30" customFormat="1" ht="28" customHeight="1" outlineLevel="1" x14ac:dyDescent="0.35">
      <c r="A21" s="38"/>
      <c r="C21" s="113" t="s">
        <v>266</v>
      </c>
      <c r="D21" s="110" t="s">
        <v>171</v>
      </c>
      <c r="E21" s="110" t="s">
        <v>3</v>
      </c>
      <c r="F21" s="112" t="s">
        <v>103</v>
      </c>
      <c r="G21" s="110" t="s">
        <v>53</v>
      </c>
      <c r="H21" s="114">
        <v>48000</v>
      </c>
      <c r="I21" s="100" t="s">
        <v>175</v>
      </c>
      <c r="J21" s="123" t="s">
        <v>250</v>
      </c>
      <c r="K21" s="106">
        <v>46316</v>
      </c>
      <c r="L21" s="106">
        <f t="shared" si="1"/>
        <v>46346</v>
      </c>
      <c r="M21" s="106">
        <v>46346</v>
      </c>
      <c r="N21" s="122">
        <f t="shared" si="2"/>
        <v>46348</v>
      </c>
      <c r="O21" s="106">
        <f t="shared" si="3"/>
        <v>46351</v>
      </c>
      <c r="P21" s="106">
        <v>46349</v>
      </c>
      <c r="Q21" s="106">
        <v>46356</v>
      </c>
      <c r="R21" s="106">
        <v>46343</v>
      </c>
      <c r="S21" s="36"/>
      <c r="T21" s="38"/>
    </row>
    <row r="22" spans="1:21" s="30" customFormat="1" ht="28" customHeight="1" outlineLevel="1" x14ac:dyDescent="0.35">
      <c r="A22" s="38"/>
      <c r="C22" s="113" t="s">
        <v>267</v>
      </c>
      <c r="D22" s="110" t="s">
        <v>172</v>
      </c>
      <c r="E22" s="110" t="s">
        <v>3</v>
      </c>
      <c r="F22" s="112" t="s">
        <v>103</v>
      </c>
      <c r="G22" s="110" t="s">
        <v>53</v>
      </c>
      <c r="H22" s="114">
        <v>150000</v>
      </c>
      <c r="I22" s="100" t="s">
        <v>175</v>
      </c>
      <c r="J22" s="123" t="s">
        <v>153</v>
      </c>
      <c r="K22" s="106">
        <v>46164</v>
      </c>
      <c r="L22" s="106">
        <f t="shared" si="1"/>
        <v>46194</v>
      </c>
      <c r="M22" s="106">
        <v>46194</v>
      </c>
      <c r="N22" s="122">
        <f t="shared" si="2"/>
        <v>46196</v>
      </c>
      <c r="O22" s="106">
        <f t="shared" si="3"/>
        <v>46199</v>
      </c>
      <c r="P22" s="106">
        <v>46350</v>
      </c>
      <c r="Q22" s="106">
        <v>46357</v>
      </c>
      <c r="R22" s="106">
        <v>46344</v>
      </c>
      <c r="S22" s="36"/>
      <c r="T22" s="38"/>
    </row>
    <row r="23" spans="1:21" s="30" customFormat="1" ht="28" customHeight="1" outlineLevel="1" x14ac:dyDescent="0.35">
      <c r="A23" s="38"/>
      <c r="C23" s="113" t="s">
        <v>164</v>
      </c>
      <c r="D23" s="110" t="s">
        <v>173</v>
      </c>
      <c r="E23" s="110" t="s">
        <v>3</v>
      </c>
      <c r="F23" s="112" t="s">
        <v>103</v>
      </c>
      <c r="G23" s="110" t="s">
        <v>53</v>
      </c>
      <c r="H23" s="114">
        <v>75000</v>
      </c>
      <c r="I23" s="100" t="s">
        <v>178</v>
      </c>
      <c r="J23" s="123" t="s">
        <v>251</v>
      </c>
      <c r="K23" s="106">
        <v>46135</v>
      </c>
      <c r="L23" s="106">
        <f t="shared" si="1"/>
        <v>46165</v>
      </c>
      <c r="M23" s="106">
        <v>46195</v>
      </c>
      <c r="N23" s="122">
        <f t="shared" si="2"/>
        <v>46197</v>
      </c>
      <c r="O23" s="106">
        <f t="shared" si="3"/>
        <v>46200</v>
      </c>
      <c r="P23" s="106">
        <v>46351</v>
      </c>
      <c r="Q23" s="106">
        <v>46358</v>
      </c>
      <c r="R23" s="106">
        <v>46345</v>
      </c>
      <c r="S23" s="36"/>
      <c r="T23" s="38"/>
    </row>
    <row r="24" spans="1:21" s="30" customFormat="1" ht="28" customHeight="1" outlineLevel="1" x14ac:dyDescent="0.35">
      <c r="A24" s="38"/>
      <c r="C24" s="113" t="s">
        <v>165</v>
      </c>
      <c r="D24" s="110" t="s">
        <v>174</v>
      </c>
      <c r="E24" s="110" t="s">
        <v>3</v>
      </c>
      <c r="F24" s="112" t="s">
        <v>103</v>
      </c>
      <c r="G24" s="110" t="s">
        <v>53</v>
      </c>
      <c r="H24" s="114">
        <v>75000</v>
      </c>
      <c r="I24" s="100" t="s">
        <v>177</v>
      </c>
      <c r="J24" s="123" t="s">
        <v>153</v>
      </c>
      <c r="K24" s="106">
        <v>46319</v>
      </c>
      <c r="L24" s="106">
        <f t="shared" si="1"/>
        <v>46349</v>
      </c>
      <c r="M24" s="106">
        <v>46196</v>
      </c>
      <c r="N24" s="122">
        <f t="shared" si="2"/>
        <v>46198</v>
      </c>
      <c r="O24" s="106">
        <f t="shared" si="3"/>
        <v>46201</v>
      </c>
      <c r="P24" s="106">
        <v>46352</v>
      </c>
      <c r="Q24" s="106">
        <v>46359</v>
      </c>
      <c r="R24" s="106">
        <v>46346</v>
      </c>
      <c r="S24" s="36"/>
      <c r="T24" s="38"/>
    </row>
    <row r="25" spans="1:21" s="30" customFormat="1" ht="28" customHeight="1" outlineLevel="1" x14ac:dyDescent="0.35">
      <c r="A25" s="38"/>
      <c r="C25" s="113" t="s">
        <v>185</v>
      </c>
      <c r="D25" s="110" t="s">
        <v>192</v>
      </c>
      <c r="E25" s="110" t="s">
        <v>3</v>
      </c>
      <c r="F25" s="112" t="s">
        <v>118</v>
      </c>
      <c r="G25" s="110" t="s">
        <v>53</v>
      </c>
      <c r="H25" s="114">
        <v>40000</v>
      </c>
      <c r="I25" s="100" t="s">
        <v>199</v>
      </c>
      <c r="J25" s="116" t="s">
        <v>200</v>
      </c>
      <c r="K25" s="106">
        <v>46183</v>
      </c>
      <c r="L25" s="106">
        <f t="shared" si="1"/>
        <v>46213</v>
      </c>
      <c r="M25" s="106">
        <v>46197</v>
      </c>
      <c r="N25" s="122">
        <f t="shared" si="2"/>
        <v>46199</v>
      </c>
      <c r="O25" s="106">
        <f t="shared" si="3"/>
        <v>46202</v>
      </c>
      <c r="P25" s="106">
        <v>46353</v>
      </c>
      <c r="Q25" s="106">
        <v>46360</v>
      </c>
      <c r="R25" s="106">
        <v>46347</v>
      </c>
      <c r="S25" s="97"/>
      <c r="T25" s="88"/>
      <c r="U25" s="73"/>
    </row>
    <row r="26" spans="1:21" s="30" customFormat="1" ht="28" customHeight="1" outlineLevel="1" x14ac:dyDescent="0.35">
      <c r="A26" s="38"/>
      <c r="C26" s="113" t="s">
        <v>186</v>
      </c>
      <c r="D26" s="110" t="s">
        <v>193</v>
      </c>
      <c r="E26" s="110" t="s">
        <v>3</v>
      </c>
      <c r="F26" s="112" t="s">
        <v>118</v>
      </c>
      <c r="G26" s="110" t="s">
        <v>53</v>
      </c>
      <c r="H26" s="114">
        <v>27000</v>
      </c>
      <c r="I26" s="100" t="s">
        <v>199</v>
      </c>
      <c r="J26" s="116" t="s">
        <v>201</v>
      </c>
      <c r="K26" s="106">
        <v>45811</v>
      </c>
      <c r="L26" s="106">
        <f t="shared" si="1"/>
        <v>45841</v>
      </c>
      <c r="M26" s="106">
        <v>46198</v>
      </c>
      <c r="N26" s="122">
        <f t="shared" si="2"/>
        <v>46200</v>
      </c>
      <c r="O26" s="106">
        <f t="shared" si="3"/>
        <v>46203</v>
      </c>
      <c r="P26" s="106">
        <v>46354</v>
      </c>
      <c r="Q26" s="106">
        <v>46361</v>
      </c>
      <c r="R26" s="106">
        <v>46348</v>
      </c>
      <c r="S26" s="36"/>
      <c r="T26" s="38"/>
    </row>
    <row r="27" spans="1:21" s="30" customFormat="1" ht="28" customHeight="1" outlineLevel="1" x14ac:dyDescent="0.35">
      <c r="A27" s="38"/>
      <c r="C27" s="113" t="s">
        <v>187</v>
      </c>
      <c r="D27" s="110" t="s">
        <v>194</v>
      </c>
      <c r="E27" s="110" t="s">
        <v>3</v>
      </c>
      <c r="F27" s="112" t="s">
        <v>118</v>
      </c>
      <c r="G27" s="110" t="s">
        <v>53</v>
      </c>
      <c r="H27" s="114">
        <v>27000</v>
      </c>
      <c r="I27" s="100" t="s">
        <v>199</v>
      </c>
      <c r="J27" s="116" t="s">
        <v>201</v>
      </c>
      <c r="K27" s="106">
        <v>46219</v>
      </c>
      <c r="L27" s="106">
        <f t="shared" si="1"/>
        <v>46249</v>
      </c>
      <c r="M27" s="106">
        <v>46199</v>
      </c>
      <c r="N27" s="122">
        <f t="shared" si="2"/>
        <v>46201</v>
      </c>
      <c r="O27" s="106">
        <f t="shared" si="3"/>
        <v>46204</v>
      </c>
      <c r="P27" s="106">
        <v>46355</v>
      </c>
      <c r="Q27" s="106">
        <v>46362</v>
      </c>
      <c r="R27" s="106">
        <v>46349</v>
      </c>
      <c r="S27" s="36"/>
      <c r="T27" s="38"/>
    </row>
    <row r="28" spans="1:21" s="30" customFormat="1" ht="28" customHeight="1" outlineLevel="1" x14ac:dyDescent="0.35">
      <c r="A28" s="38"/>
      <c r="C28" s="113" t="s">
        <v>188</v>
      </c>
      <c r="D28" s="110" t="s">
        <v>195</v>
      </c>
      <c r="E28" s="110" t="s">
        <v>3</v>
      </c>
      <c r="F28" s="112" t="s">
        <v>118</v>
      </c>
      <c r="G28" s="110" t="s">
        <v>53</v>
      </c>
      <c r="H28" s="114">
        <v>40000</v>
      </c>
      <c r="I28" s="100" t="s">
        <v>199</v>
      </c>
      <c r="J28" s="116" t="s">
        <v>200</v>
      </c>
      <c r="K28" s="106">
        <v>46182</v>
      </c>
      <c r="L28" s="106">
        <f t="shared" si="1"/>
        <v>46212</v>
      </c>
      <c r="M28" s="106">
        <v>46200</v>
      </c>
      <c r="N28" s="122">
        <f t="shared" si="2"/>
        <v>46202</v>
      </c>
      <c r="O28" s="106">
        <f t="shared" si="3"/>
        <v>46205</v>
      </c>
      <c r="P28" s="106">
        <v>46356</v>
      </c>
      <c r="Q28" s="106">
        <v>46363</v>
      </c>
      <c r="R28" s="106">
        <v>46350</v>
      </c>
      <c r="S28" s="36"/>
      <c r="T28" s="38"/>
    </row>
    <row r="29" spans="1:21" s="30" customFormat="1" ht="28" customHeight="1" outlineLevel="1" x14ac:dyDescent="0.35">
      <c r="A29" s="38"/>
      <c r="C29" s="113" t="s">
        <v>189</v>
      </c>
      <c r="D29" s="110" t="s">
        <v>196</v>
      </c>
      <c r="E29" s="110" t="s">
        <v>3</v>
      </c>
      <c r="F29" s="112" t="s">
        <v>118</v>
      </c>
      <c r="G29" s="110" t="s">
        <v>53</v>
      </c>
      <c r="H29" s="114">
        <v>64296</v>
      </c>
      <c r="I29" s="100" t="s">
        <v>199</v>
      </c>
      <c r="J29" s="116" t="s">
        <v>201</v>
      </c>
      <c r="K29" s="106">
        <v>46224</v>
      </c>
      <c r="L29" s="106">
        <f t="shared" si="1"/>
        <v>46254</v>
      </c>
      <c r="M29" s="106">
        <v>46201</v>
      </c>
      <c r="N29" s="122">
        <f t="shared" si="2"/>
        <v>46203</v>
      </c>
      <c r="O29" s="106">
        <f t="shared" si="3"/>
        <v>46206</v>
      </c>
      <c r="P29" s="106">
        <v>46357</v>
      </c>
      <c r="Q29" s="106">
        <v>46364</v>
      </c>
      <c r="R29" s="106">
        <v>46351</v>
      </c>
      <c r="S29" s="36"/>
      <c r="T29" s="38"/>
    </row>
    <row r="30" spans="1:21" s="30" customFormat="1" ht="28" customHeight="1" outlineLevel="1" x14ac:dyDescent="0.35">
      <c r="A30" s="38"/>
      <c r="C30" s="113" t="s">
        <v>190</v>
      </c>
      <c r="D30" s="110" t="s">
        <v>197</v>
      </c>
      <c r="E30" s="110" t="s">
        <v>3</v>
      </c>
      <c r="F30" s="112" t="s">
        <v>118</v>
      </c>
      <c r="G30" s="110" t="s">
        <v>53</v>
      </c>
      <c r="H30" s="114">
        <v>48816</v>
      </c>
      <c r="I30" s="100" t="s">
        <v>199</v>
      </c>
      <c r="J30" s="116" t="s">
        <v>202</v>
      </c>
      <c r="K30" s="106">
        <v>46213</v>
      </c>
      <c r="L30" s="106">
        <f t="shared" si="1"/>
        <v>46243</v>
      </c>
      <c r="M30" s="106">
        <v>46202</v>
      </c>
      <c r="N30" s="122">
        <f t="shared" si="2"/>
        <v>46204</v>
      </c>
      <c r="O30" s="106">
        <f t="shared" si="3"/>
        <v>46207</v>
      </c>
      <c r="P30" s="106">
        <v>46358</v>
      </c>
      <c r="Q30" s="106">
        <v>46365</v>
      </c>
      <c r="R30" s="106">
        <v>46352</v>
      </c>
      <c r="S30" s="36"/>
      <c r="T30" s="38"/>
    </row>
    <row r="31" spans="1:21" s="30" customFormat="1" ht="28" customHeight="1" outlineLevel="1" x14ac:dyDescent="0.35">
      <c r="A31" s="38"/>
      <c r="C31" s="113" t="s">
        <v>191</v>
      </c>
      <c r="D31" s="110" t="s">
        <v>198</v>
      </c>
      <c r="E31" s="110" t="s">
        <v>3</v>
      </c>
      <c r="F31" s="112" t="s">
        <v>118</v>
      </c>
      <c r="G31" s="110" t="s">
        <v>53</v>
      </c>
      <c r="H31" s="114">
        <v>31320</v>
      </c>
      <c r="I31" s="100" t="s">
        <v>199</v>
      </c>
      <c r="J31" s="116" t="s">
        <v>203</v>
      </c>
      <c r="K31" s="106">
        <v>46281</v>
      </c>
      <c r="L31" s="106">
        <f t="shared" si="1"/>
        <v>46311</v>
      </c>
      <c r="M31" s="106">
        <v>46203</v>
      </c>
      <c r="N31" s="122">
        <f>M31+2</f>
        <v>46205</v>
      </c>
      <c r="O31" s="106">
        <f t="shared" si="3"/>
        <v>46208</v>
      </c>
      <c r="P31" s="106">
        <v>46359</v>
      </c>
      <c r="Q31" s="106">
        <v>46366</v>
      </c>
      <c r="R31" s="106">
        <v>46353</v>
      </c>
      <c r="S31" s="36"/>
      <c r="T31" s="38"/>
    </row>
    <row r="32" spans="1:21" s="30" customFormat="1" ht="28" customHeight="1" outlineLevel="1" x14ac:dyDescent="0.35">
      <c r="A32" s="38"/>
      <c r="C32" s="113" t="s">
        <v>204</v>
      </c>
      <c r="D32" s="110" t="s">
        <v>207</v>
      </c>
      <c r="E32" s="110" t="s">
        <v>3</v>
      </c>
      <c r="F32" s="112" t="s">
        <v>118</v>
      </c>
      <c r="G32" s="110" t="s">
        <v>53</v>
      </c>
      <c r="H32" s="114" t="s">
        <v>210</v>
      </c>
      <c r="I32" s="100" t="s">
        <v>211</v>
      </c>
      <c r="J32" s="116" t="s">
        <v>213</v>
      </c>
      <c r="K32" s="106">
        <v>46210</v>
      </c>
      <c r="L32" s="106">
        <f>K32+30</f>
        <v>46240</v>
      </c>
      <c r="M32" s="106">
        <v>46204</v>
      </c>
      <c r="N32" s="122">
        <f t="shared" si="2"/>
        <v>46206</v>
      </c>
      <c r="O32" s="106">
        <f t="shared" si="3"/>
        <v>46209</v>
      </c>
      <c r="P32" s="106">
        <v>46360</v>
      </c>
      <c r="Q32" s="106">
        <v>46367</v>
      </c>
      <c r="R32" s="106">
        <v>46354</v>
      </c>
      <c r="S32" s="36"/>
      <c r="T32" s="38"/>
    </row>
    <row r="33" spans="1:20" s="30" customFormat="1" ht="28" customHeight="1" outlineLevel="1" x14ac:dyDescent="0.35">
      <c r="A33" s="38"/>
      <c r="C33" s="113" t="s">
        <v>205</v>
      </c>
      <c r="D33" s="110" t="s">
        <v>208</v>
      </c>
      <c r="E33" s="110" t="s">
        <v>3</v>
      </c>
      <c r="F33" s="112" t="s">
        <v>118</v>
      </c>
      <c r="G33" s="110" t="s">
        <v>53</v>
      </c>
      <c r="H33" s="114">
        <v>90000</v>
      </c>
      <c r="I33" s="100" t="s">
        <v>211</v>
      </c>
      <c r="J33" s="116" t="s">
        <v>213</v>
      </c>
      <c r="K33" s="106">
        <v>46218</v>
      </c>
      <c r="L33" s="106">
        <f t="shared" si="1"/>
        <v>46248</v>
      </c>
      <c r="M33" s="106">
        <v>46205</v>
      </c>
      <c r="N33" s="122">
        <f t="shared" si="2"/>
        <v>46207</v>
      </c>
      <c r="O33" s="106">
        <f t="shared" si="3"/>
        <v>46210</v>
      </c>
      <c r="P33" s="106">
        <v>46361</v>
      </c>
      <c r="Q33" s="106">
        <v>46368</v>
      </c>
      <c r="R33" s="106">
        <v>46355</v>
      </c>
      <c r="S33" s="36"/>
      <c r="T33" s="38"/>
    </row>
    <row r="34" spans="1:20" s="30" customFormat="1" ht="28" customHeight="1" outlineLevel="1" x14ac:dyDescent="0.35">
      <c r="A34" s="38"/>
      <c r="C34" s="113" t="s">
        <v>206</v>
      </c>
      <c r="D34" s="110" t="s">
        <v>209</v>
      </c>
      <c r="E34" s="110" t="s">
        <v>3</v>
      </c>
      <c r="F34" s="112" t="s">
        <v>118</v>
      </c>
      <c r="G34" s="110" t="s">
        <v>53</v>
      </c>
      <c r="H34" s="114">
        <v>75000</v>
      </c>
      <c r="I34" s="100" t="s">
        <v>212</v>
      </c>
      <c r="J34" s="116" t="s">
        <v>213</v>
      </c>
      <c r="K34" s="106">
        <v>46226</v>
      </c>
      <c r="L34" s="106">
        <f t="shared" si="1"/>
        <v>46256</v>
      </c>
      <c r="M34" s="106">
        <v>46206</v>
      </c>
      <c r="N34" s="122">
        <f t="shared" si="2"/>
        <v>46208</v>
      </c>
      <c r="O34" s="106">
        <f t="shared" si="3"/>
        <v>46211</v>
      </c>
      <c r="P34" s="106">
        <v>46362</v>
      </c>
      <c r="Q34" s="106">
        <v>46369</v>
      </c>
      <c r="R34" s="106">
        <v>46356</v>
      </c>
      <c r="S34" s="36"/>
      <c r="T34" s="38"/>
    </row>
    <row r="35" spans="1:20" s="30" customFormat="1" ht="28" customHeight="1" outlineLevel="1" x14ac:dyDescent="0.35">
      <c r="A35" s="38"/>
      <c r="C35" s="113" t="s">
        <v>214</v>
      </c>
      <c r="D35" s="110" t="s">
        <v>215</v>
      </c>
      <c r="E35" s="110" t="s">
        <v>3</v>
      </c>
      <c r="F35" s="112" t="s">
        <v>103</v>
      </c>
      <c r="G35" s="110" t="s">
        <v>53</v>
      </c>
      <c r="H35" s="114">
        <v>10000</v>
      </c>
      <c r="I35" s="100" t="s">
        <v>218</v>
      </c>
      <c r="J35" s="116" t="s">
        <v>217</v>
      </c>
      <c r="K35" s="106">
        <v>46188</v>
      </c>
      <c r="L35" s="106">
        <f t="shared" si="1"/>
        <v>46218</v>
      </c>
      <c r="M35" s="106">
        <v>46207</v>
      </c>
      <c r="N35" s="122">
        <f t="shared" si="2"/>
        <v>46209</v>
      </c>
      <c r="O35" s="106">
        <f t="shared" si="3"/>
        <v>46212</v>
      </c>
      <c r="P35" s="106">
        <v>46363</v>
      </c>
      <c r="Q35" s="106">
        <v>46370</v>
      </c>
      <c r="R35" s="106">
        <v>46357</v>
      </c>
      <c r="S35" s="36"/>
      <c r="T35" s="38"/>
    </row>
    <row r="36" spans="1:20" s="30" customFormat="1" ht="28" customHeight="1" outlineLevel="1" x14ac:dyDescent="0.35">
      <c r="A36" s="38"/>
      <c r="C36" s="113" t="s">
        <v>214</v>
      </c>
      <c r="D36" s="110" t="s">
        <v>208</v>
      </c>
      <c r="E36" s="110" t="s">
        <v>3</v>
      </c>
      <c r="F36" s="112" t="s">
        <v>103</v>
      </c>
      <c r="G36" s="110" t="s">
        <v>53</v>
      </c>
      <c r="H36" s="114">
        <v>10000</v>
      </c>
      <c r="I36" s="100" t="s">
        <v>159</v>
      </c>
      <c r="J36" s="116" t="s">
        <v>216</v>
      </c>
      <c r="K36" s="106">
        <v>46286</v>
      </c>
      <c r="L36" s="106">
        <f t="shared" si="1"/>
        <v>46316</v>
      </c>
      <c r="M36" s="106">
        <v>46208</v>
      </c>
      <c r="N36" s="122">
        <f t="shared" si="2"/>
        <v>46210</v>
      </c>
      <c r="O36" s="106">
        <f t="shared" si="3"/>
        <v>46213</v>
      </c>
      <c r="P36" s="106">
        <v>46364</v>
      </c>
      <c r="Q36" s="106">
        <v>46371</v>
      </c>
      <c r="R36" s="106">
        <v>46358</v>
      </c>
      <c r="S36" s="36"/>
      <c r="T36" s="38"/>
    </row>
    <row r="37" spans="1:20" ht="28" customHeight="1" outlineLevel="1" x14ac:dyDescent="0.35">
      <c r="A37" s="31"/>
      <c r="C37" s="42"/>
      <c r="D37" s="43"/>
      <c r="E37" s="43"/>
      <c r="F37" s="44"/>
      <c r="G37" s="43"/>
      <c r="H37" s="45">
        <f>SUM(H4:H36)</f>
        <v>1840202</v>
      </c>
      <c r="I37" s="46"/>
      <c r="J37" s="47"/>
      <c r="K37" s="48"/>
      <c r="L37" s="48"/>
      <c r="M37" s="48"/>
      <c r="N37" s="48"/>
      <c r="O37" s="48"/>
      <c r="P37" s="48"/>
      <c r="Q37" s="48"/>
      <c r="R37" s="48"/>
      <c r="S37" s="35"/>
      <c r="T37" s="31"/>
    </row>
    <row r="38" spans="1:20" ht="28" customHeight="1" x14ac:dyDescent="0.35">
      <c r="A38" s="31"/>
      <c r="C38" s="49" t="s">
        <v>76</v>
      </c>
      <c r="D38" s="168"/>
      <c r="E38" s="168"/>
      <c r="F38" s="168"/>
      <c r="G38" s="168"/>
      <c r="H38" s="168"/>
      <c r="I38" s="28"/>
      <c r="J38" s="28"/>
      <c r="K38" s="25"/>
      <c r="L38" s="25"/>
      <c r="M38" s="25"/>
      <c r="N38" s="25"/>
      <c r="O38" s="25"/>
      <c r="P38" s="25"/>
      <c r="Q38" s="25"/>
      <c r="R38" s="25"/>
      <c r="T38" s="31"/>
    </row>
    <row r="39" spans="1:20" ht="28" customHeight="1" x14ac:dyDescent="0.35">
      <c r="A39" s="31"/>
      <c r="C39" s="49" t="s">
        <v>77</v>
      </c>
      <c r="D39" s="39" t="s">
        <v>114</v>
      </c>
      <c r="E39" s="40"/>
      <c r="F39" s="40"/>
      <c r="G39" s="40"/>
      <c r="H39" s="41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T39" s="31"/>
    </row>
    <row r="40" spans="1:20" ht="28" customHeight="1" x14ac:dyDescent="0.35">
      <c r="A40" s="31"/>
      <c r="C40" s="49" t="s">
        <v>78</v>
      </c>
      <c r="D40" s="170"/>
      <c r="E40" s="170"/>
      <c r="F40" s="170"/>
      <c r="G40" s="170"/>
      <c r="H40" s="170"/>
      <c r="I40" s="29"/>
      <c r="J40" s="29"/>
      <c r="K40" s="24"/>
      <c r="L40" s="24"/>
      <c r="M40" s="24"/>
      <c r="N40" s="24"/>
      <c r="O40" s="24"/>
      <c r="P40" s="24"/>
      <c r="Q40" s="24"/>
      <c r="R40" s="24"/>
      <c r="T40" s="31"/>
    </row>
    <row r="41" spans="1:20" ht="28" customHeight="1" x14ac:dyDescent="0.35">
      <c r="A41" s="31"/>
      <c r="T41" s="31"/>
    </row>
    <row r="42" spans="1:20" ht="28" customHeight="1" x14ac:dyDescent="0.35">
      <c r="A42" s="31"/>
      <c r="B42" s="31"/>
      <c r="C42" s="31"/>
      <c r="D42" s="37"/>
      <c r="E42" s="34"/>
      <c r="F42" s="31"/>
      <c r="G42" s="34"/>
      <c r="H42" s="33"/>
      <c r="I42" s="33"/>
      <c r="J42" s="33"/>
      <c r="K42" s="34"/>
      <c r="L42" s="34"/>
      <c r="M42" s="34"/>
      <c r="N42" s="34"/>
      <c r="O42" s="34"/>
      <c r="P42" s="34"/>
      <c r="Q42" s="34"/>
      <c r="R42" s="34"/>
      <c r="S42" s="31"/>
      <c r="T42" s="31"/>
    </row>
  </sheetData>
  <autoFilter ref="C3:R46" xr:uid="{00000000-0009-0000-0000-000000000000}"/>
  <mergeCells count="3">
    <mergeCell ref="D38:H38"/>
    <mergeCell ref="I39:R39"/>
    <mergeCell ref="D40:H40"/>
  </mergeCells>
  <phoneticPr fontId="11" type="noConversion"/>
  <dataValidations count="1">
    <dataValidation type="textLength" allowBlank="1" showInputMessage="1" showErrorMessage="1" errorTitle="Character Length" error="Value can not exceed 250 characters" sqref="C4:C5 C12:C37 C10" xr:uid="{E7DEB519-7AAF-4174-BD92-B293AE49F6F4}">
      <formula1>0</formula1>
      <formula2>250</formula2>
    </dataValidation>
  </dataValidations>
  <pageMargins left="0.25" right="0.25" top="1" bottom="1" header="0.5" footer="0.5"/>
  <pageSetup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D376-91D3-4555-B642-9C7E7B2C07D5}">
  <sheetPr>
    <pageSetUpPr fitToPage="1"/>
  </sheetPr>
  <dimension ref="A1:U32"/>
  <sheetViews>
    <sheetView topLeftCell="A12" zoomScale="82" zoomScaleNormal="82" workbookViewId="0">
      <selection activeCell="D28" sqref="D28:H28"/>
    </sheetView>
  </sheetViews>
  <sheetFormatPr defaultColWidth="9.08203125" defaultRowHeight="30" customHeight="1" outlineLevelRow="1" x14ac:dyDescent="0.35"/>
  <cols>
    <col min="1" max="1" width="2.58203125" style="54" customWidth="1"/>
    <col min="2" max="2" width="3.83203125" style="54" customWidth="1"/>
    <col min="3" max="3" width="70.33203125" style="55" customWidth="1"/>
    <col min="4" max="4" width="28.33203125" style="56" customWidth="1"/>
    <col min="5" max="5" width="13.08203125" style="74" customWidth="1"/>
    <col min="6" max="6" width="9.75" style="74" customWidth="1"/>
    <col min="7" max="7" width="9.83203125" style="74" customWidth="1"/>
    <col min="8" max="8" width="18.58203125" style="55" customWidth="1"/>
    <col min="9" max="9" width="26.33203125" style="55" customWidth="1"/>
    <col min="10" max="10" width="14.58203125" style="56" customWidth="1"/>
    <col min="11" max="19" width="14.58203125" style="57" customWidth="1"/>
    <col min="20" max="20" width="7.5" style="54" customWidth="1"/>
    <col min="21" max="21" width="1.58203125" style="54" customWidth="1"/>
    <col min="22" max="22" width="9.08203125" style="54" customWidth="1"/>
    <col min="23" max="16384" width="9.08203125" style="54"/>
  </cols>
  <sheetData>
    <row r="1" spans="1:21" ht="30" customHeight="1" x14ac:dyDescent="0.35">
      <c r="A1" s="50"/>
      <c r="B1" s="50"/>
      <c r="C1" s="51"/>
      <c r="D1" s="52"/>
      <c r="E1" s="75"/>
      <c r="F1" s="75"/>
      <c r="G1" s="75"/>
      <c r="H1" s="51"/>
      <c r="I1" s="51"/>
      <c r="J1" s="52"/>
      <c r="K1" s="53"/>
      <c r="L1" s="53"/>
      <c r="M1" s="53"/>
      <c r="N1" s="53"/>
      <c r="O1" s="53"/>
      <c r="P1" s="53"/>
      <c r="Q1" s="53"/>
      <c r="R1" s="53"/>
      <c r="S1" s="53"/>
      <c r="T1" s="50"/>
      <c r="U1" s="50"/>
    </row>
    <row r="2" spans="1:21" ht="30" customHeight="1" x14ac:dyDescent="0.35">
      <c r="A2" s="50"/>
      <c r="U2" s="50"/>
    </row>
    <row r="3" spans="1:21" s="59" customFormat="1" ht="38.15" customHeight="1" x14ac:dyDescent="0.35">
      <c r="A3" s="58"/>
      <c r="C3" s="124" t="s">
        <v>256</v>
      </c>
      <c r="D3" s="124" t="s">
        <v>257</v>
      </c>
      <c r="E3" s="125" t="s">
        <v>83</v>
      </c>
      <c r="F3" s="125" t="s">
        <v>82</v>
      </c>
      <c r="G3" s="125" t="s">
        <v>59</v>
      </c>
      <c r="H3" s="126" t="s">
        <v>258</v>
      </c>
      <c r="I3" s="126" t="s">
        <v>259</v>
      </c>
      <c r="J3" s="127" t="s">
        <v>66</v>
      </c>
      <c r="K3" s="128" t="s">
        <v>60</v>
      </c>
      <c r="L3" s="128" t="s">
        <v>61</v>
      </c>
      <c r="M3" s="128" t="s">
        <v>62</v>
      </c>
      <c r="N3" s="128" t="s">
        <v>63</v>
      </c>
      <c r="O3" s="128" t="s">
        <v>68</v>
      </c>
      <c r="P3" s="128" t="s">
        <v>67</v>
      </c>
      <c r="Q3" s="128" t="s">
        <v>63</v>
      </c>
      <c r="R3" s="128" t="s">
        <v>64</v>
      </c>
      <c r="S3" s="128" t="s">
        <v>65</v>
      </c>
      <c r="U3" s="58"/>
    </row>
    <row r="4" spans="1:21" ht="30" customHeight="1" x14ac:dyDescent="0.35">
      <c r="A4" s="50"/>
      <c r="C4" s="129" t="s">
        <v>84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U4" s="50"/>
    </row>
    <row r="5" spans="1:21" ht="30" customHeight="1" outlineLevel="1" x14ac:dyDescent="0.3">
      <c r="A5" s="50"/>
      <c r="C5" s="137" t="s">
        <v>268</v>
      </c>
      <c r="D5" s="132" t="s">
        <v>88</v>
      </c>
      <c r="E5" s="132" t="s">
        <v>6</v>
      </c>
      <c r="F5" s="131" t="s">
        <v>91</v>
      </c>
      <c r="G5" s="132" t="s">
        <v>54</v>
      </c>
      <c r="H5" s="133">
        <v>10000</v>
      </c>
      <c r="I5" s="134" t="s">
        <v>93</v>
      </c>
      <c r="J5" s="138" t="s">
        <v>87</v>
      </c>
      <c r="K5" s="136">
        <v>46091</v>
      </c>
      <c r="L5" s="136">
        <f>K5+5</f>
        <v>46096</v>
      </c>
      <c r="M5" s="136">
        <f>L5+5</f>
        <v>46101</v>
      </c>
      <c r="N5" s="136">
        <f t="shared" ref="N5:S5" si="0">M5+2</f>
        <v>46103</v>
      </c>
      <c r="O5" s="136">
        <f t="shared" si="0"/>
        <v>46105</v>
      </c>
      <c r="P5" s="136">
        <f t="shared" si="0"/>
        <v>46107</v>
      </c>
      <c r="Q5" s="136">
        <f t="shared" si="0"/>
        <v>46109</v>
      </c>
      <c r="R5" s="136">
        <f t="shared" si="0"/>
        <v>46111</v>
      </c>
      <c r="S5" s="136">
        <f t="shared" si="0"/>
        <v>46113</v>
      </c>
      <c r="U5" s="50"/>
    </row>
    <row r="6" spans="1:21" ht="30" customHeight="1" outlineLevel="1" x14ac:dyDescent="0.3">
      <c r="A6" s="50"/>
      <c r="C6" s="137" t="s">
        <v>269</v>
      </c>
      <c r="D6" s="132" t="s">
        <v>89</v>
      </c>
      <c r="E6" s="132" t="s">
        <v>6</v>
      </c>
      <c r="F6" s="131" t="s">
        <v>91</v>
      </c>
      <c r="G6" s="132" t="s">
        <v>53</v>
      </c>
      <c r="H6" s="133">
        <v>50000</v>
      </c>
      <c r="I6" s="134" t="s">
        <v>85</v>
      </c>
      <c r="J6" s="138" t="s">
        <v>95</v>
      </c>
      <c r="K6" s="136">
        <v>46126</v>
      </c>
      <c r="L6" s="136">
        <f>K6+30</f>
        <v>46156</v>
      </c>
      <c r="M6" s="136">
        <f>L6+5</f>
        <v>46161</v>
      </c>
      <c r="N6" s="136">
        <f>M6+2</f>
        <v>46163</v>
      </c>
      <c r="O6" s="136">
        <f t="shared" ref="O6:S7" si="1">N6+2</f>
        <v>46165</v>
      </c>
      <c r="P6" s="136">
        <f t="shared" si="1"/>
        <v>46167</v>
      </c>
      <c r="Q6" s="136">
        <f t="shared" si="1"/>
        <v>46169</v>
      </c>
      <c r="R6" s="136">
        <f t="shared" si="1"/>
        <v>46171</v>
      </c>
      <c r="S6" s="136">
        <f t="shared" si="1"/>
        <v>46173</v>
      </c>
      <c r="U6" s="50"/>
    </row>
    <row r="7" spans="1:21" ht="30" customHeight="1" outlineLevel="1" x14ac:dyDescent="0.3">
      <c r="A7" s="50"/>
      <c r="C7" s="137" t="s">
        <v>270</v>
      </c>
      <c r="D7" s="132" t="s">
        <v>90</v>
      </c>
      <c r="E7" s="132" t="s">
        <v>6</v>
      </c>
      <c r="F7" s="131" t="s">
        <v>91</v>
      </c>
      <c r="G7" s="132" t="s">
        <v>92</v>
      </c>
      <c r="H7" s="133">
        <v>60000</v>
      </c>
      <c r="I7" s="134" t="s">
        <v>85</v>
      </c>
      <c r="J7" s="138" t="s">
        <v>95</v>
      </c>
      <c r="K7" s="136">
        <v>46132</v>
      </c>
      <c r="L7" s="136">
        <f>K7+30</f>
        <v>46162</v>
      </c>
      <c r="M7" s="136">
        <f t="shared" ref="M7:N7" si="2">L7+30</f>
        <v>46192</v>
      </c>
      <c r="N7" s="136">
        <f t="shared" si="2"/>
        <v>46222</v>
      </c>
      <c r="O7" s="136">
        <f t="shared" si="1"/>
        <v>46224</v>
      </c>
      <c r="P7" s="136">
        <f t="shared" si="1"/>
        <v>46226</v>
      </c>
      <c r="Q7" s="136">
        <f t="shared" si="1"/>
        <v>46228</v>
      </c>
      <c r="R7" s="136">
        <f t="shared" si="1"/>
        <v>46230</v>
      </c>
      <c r="S7" s="136">
        <f t="shared" si="1"/>
        <v>46232</v>
      </c>
      <c r="U7" s="50"/>
    </row>
    <row r="8" spans="1:21" ht="30" customHeight="1" outlineLevel="1" x14ac:dyDescent="0.35">
      <c r="A8" s="50"/>
      <c r="C8" s="139" t="s">
        <v>132</v>
      </c>
      <c r="D8" s="131" t="s">
        <v>104</v>
      </c>
      <c r="E8" s="132" t="s">
        <v>6</v>
      </c>
      <c r="F8" s="131" t="s">
        <v>91</v>
      </c>
      <c r="G8" s="132" t="s">
        <v>54</v>
      </c>
      <c r="H8" s="140">
        <v>30000</v>
      </c>
      <c r="I8" s="141" t="s">
        <v>129</v>
      </c>
      <c r="J8" s="142">
        <v>46143</v>
      </c>
      <c r="K8" s="143">
        <f>J8+6</f>
        <v>46149</v>
      </c>
      <c r="L8" s="143">
        <f>K8+6</f>
        <v>46155</v>
      </c>
      <c r="M8" s="143">
        <f>L8+5</f>
        <v>46160</v>
      </c>
      <c r="N8" s="143">
        <f>M8+5</f>
        <v>46165</v>
      </c>
      <c r="O8" s="136">
        <f>N8+2</f>
        <v>46167</v>
      </c>
      <c r="P8" s="136">
        <f t="shared" ref="P8:S8" si="3">O8+2</f>
        <v>46169</v>
      </c>
      <c r="Q8" s="136">
        <f t="shared" si="3"/>
        <v>46171</v>
      </c>
      <c r="R8" s="136">
        <f t="shared" si="3"/>
        <v>46173</v>
      </c>
      <c r="S8" s="136">
        <f t="shared" si="3"/>
        <v>46175</v>
      </c>
      <c r="U8" s="50"/>
    </row>
    <row r="9" spans="1:21" ht="30" customHeight="1" outlineLevel="1" x14ac:dyDescent="0.35">
      <c r="A9" s="50"/>
      <c r="C9" s="139" t="s">
        <v>133</v>
      </c>
      <c r="D9" s="131" t="s">
        <v>105</v>
      </c>
      <c r="E9" s="132" t="s">
        <v>6</v>
      </c>
      <c r="F9" s="131" t="s">
        <v>91</v>
      </c>
      <c r="G9" s="132" t="s">
        <v>53</v>
      </c>
      <c r="H9" s="140">
        <v>100000</v>
      </c>
      <c r="I9" s="141" t="s">
        <v>129</v>
      </c>
      <c r="J9" s="135" t="s">
        <v>139</v>
      </c>
      <c r="K9" s="143">
        <v>46149</v>
      </c>
      <c r="L9" s="143">
        <v>46181</v>
      </c>
      <c r="M9" s="143">
        <v>46184</v>
      </c>
      <c r="N9" s="143">
        <f t="shared" ref="N9:S9" si="4">M9+5</f>
        <v>46189</v>
      </c>
      <c r="O9" s="143">
        <f t="shared" si="4"/>
        <v>46194</v>
      </c>
      <c r="P9" s="143">
        <f t="shared" si="4"/>
        <v>46199</v>
      </c>
      <c r="Q9" s="143">
        <f t="shared" si="4"/>
        <v>46204</v>
      </c>
      <c r="R9" s="143">
        <f t="shared" si="4"/>
        <v>46209</v>
      </c>
      <c r="S9" s="143">
        <f t="shared" si="4"/>
        <v>46214</v>
      </c>
      <c r="U9" s="50"/>
    </row>
    <row r="10" spans="1:21" ht="43" customHeight="1" outlineLevel="1" x14ac:dyDescent="0.35">
      <c r="A10" s="50"/>
      <c r="C10" s="139" t="s">
        <v>136</v>
      </c>
      <c r="D10" s="131" t="s">
        <v>106</v>
      </c>
      <c r="E10" s="132" t="s">
        <v>6</v>
      </c>
      <c r="F10" s="131" t="s">
        <v>91</v>
      </c>
      <c r="G10" s="132" t="s">
        <v>54</v>
      </c>
      <c r="H10" s="140">
        <v>12000</v>
      </c>
      <c r="I10" s="141" t="s">
        <v>135</v>
      </c>
      <c r="J10" s="144" t="s">
        <v>140</v>
      </c>
      <c r="K10" s="143">
        <v>46205</v>
      </c>
      <c r="L10" s="143">
        <v>46219</v>
      </c>
      <c r="M10" s="143">
        <v>46225</v>
      </c>
      <c r="N10" s="143">
        <v>46227</v>
      </c>
      <c r="O10" s="143">
        <f t="shared" ref="O10:S24" si="5">N10+5</f>
        <v>46232</v>
      </c>
      <c r="P10" s="143">
        <f t="shared" si="5"/>
        <v>46237</v>
      </c>
      <c r="Q10" s="143">
        <f t="shared" si="5"/>
        <v>46242</v>
      </c>
      <c r="R10" s="143">
        <f t="shared" si="5"/>
        <v>46247</v>
      </c>
      <c r="S10" s="143">
        <f t="shared" si="5"/>
        <v>46252</v>
      </c>
      <c r="U10" s="50"/>
    </row>
    <row r="11" spans="1:21" ht="30" customHeight="1" outlineLevel="1" x14ac:dyDescent="0.35">
      <c r="A11" s="50"/>
      <c r="C11" s="145" t="s">
        <v>271</v>
      </c>
      <c r="D11" s="131" t="s">
        <v>107</v>
      </c>
      <c r="E11" s="132" t="s">
        <v>6</v>
      </c>
      <c r="F11" s="131" t="s">
        <v>91</v>
      </c>
      <c r="G11" s="132" t="s">
        <v>54</v>
      </c>
      <c r="H11" s="140">
        <v>20000</v>
      </c>
      <c r="I11" s="141" t="s">
        <v>134</v>
      </c>
      <c r="J11" s="135" t="s">
        <v>141</v>
      </c>
      <c r="K11" s="143">
        <v>46113</v>
      </c>
      <c r="L11" s="143">
        <v>46127</v>
      </c>
      <c r="M11" s="143">
        <v>46129</v>
      </c>
      <c r="N11" s="143">
        <v>46163</v>
      </c>
      <c r="O11" s="143">
        <f t="shared" si="5"/>
        <v>46168</v>
      </c>
      <c r="P11" s="143">
        <f t="shared" si="5"/>
        <v>46173</v>
      </c>
      <c r="Q11" s="143">
        <f t="shared" si="5"/>
        <v>46178</v>
      </c>
      <c r="R11" s="143">
        <f t="shared" si="5"/>
        <v>46183</v>
      </c>
      <c r="S11" s="143">
        <f t="shared" si="5"/>
        <v>46188</v>
      </c>
      <c r="U11" s="50"/>
    </row>
    <row r="12" spans="1:21" ht="30" customHeight="1" outlineLevel="1" x14ac:dyDescent="0.35">
      <c r="A12" s="50"/>
      <c r="C12" s="145" t="s">
        <v>272</v>
      </c>
      <c r="D12" s="131" t="s">
        <v>108</v>
      </c>
      <c r="E12" s="132" t="s">
        <v>6</v>
      </c>
      <c r="F12" s="131" t="s">
        <v>92</v>
      </c>
      <c r="G12" s="132" t="s">
        <v>55</v>
      </c>
      <c r="H12" s="140">
        <v>8000</v>
      </c>
      <c r="I12" s="141" t="s">
        <v>129</v>
      </c>
      <c r="J12" s="135" t="s">
        <v>138</v>
      </c>
      <c r="K12" s="143">
        <v>46084</v>
      </c>
      <c r="L12" s="143">
        <v>46128</v>
      </c>
      <c r="M12" s="143">
        <v>46130</v>
      </c>
      <c r="N12" s="143">
        <v>46164</v>
      </c>
      <c r="O12" s="143">
        <f t="shared" si="5"/>
        <v>46169</v>
      </c>
      <c r="P12" s="143">
        <f t="shared" si="5"/>
        <v>46174</v>
      </c>
      <c r="Q12" s="143">
        <f t="shared" si="5"/>
        <v>46179</v>
      </c>
      <c r="R12" s="143">
        <f t="shared" si="5"/>
        <v>46184</v>
      </c>
      <c r="S12" s="143">
        <f t="shared" si="5"/>
        <v>46189</v>
      </c>
      <c r="U12" s="50"/>
    </row>
    <row r="13" spans="1:21" ht="30" customHeight="1" outlineLevel="1" x14ac:dyDescent="0.35">
      <c r="A13" s="50"/>
      <c r="C13" s="139" t="s">
        <v>248</v>
      </c>
      <c r="D13" s="132" t="s">
        <v>127</v>
      </c>
      <c r="E13" s="132" t="s">
        <v>6</v>
      </c>
      <c r="F13" s="131" t="s">
        <v>91</v>
      </c>
      <c r="G13" s="132" t="s">
        <v>54</v>
      </c>
      <c r="H13" s="146">
        <v>6000</v>
      </c>
      <c r="I13" s="147" t="s">
        <v>129</v>
      </c>
      <c r="J13" s="148" t="s">
        <v>131</v>
      </c>
      <c r="K13" s="136">
        <v>46206</v>
      </c>
      <c r="L13" s="136">
        <v>46220</v>
      </c>
      <c r="M13" s="136">
        <v>46224</v>
      </c>
      <c r="N13" s="136">
        <v>46226</v>
      </c>
      <c r="O13" s="143">
        <f t="shared" si="5"/>
        <v>46231</v>
      </c>
      <c r="P13" s="143">
        <f t="shared" si="5"/>
        <v>46236</v>
      </c>
      <c r="Q13" s="143">
        <f t="shared" si="5"/>
        <v>46241</v>
      </c>
      <c r="R13" s="143">
        <f t="shared" si="5"/>
        <v>46246</v>
      </c>
      <c r="S13" s="143">
        <f t="shared" si="5"/>
        <v>46251</v>
      </c>
      <c r="T13" s="82"/>
      <c r="U13" s="50"/>
    </row>
    <row r="14" spans="1:21" ht="30" customHeight="1" outlineLevel="1" x14ac:dyDescent="0.35">
      <c r="A14" s="51"/>
      <c r="C14" s="149" t="s">
        <v>220</v>
      </c>
      <c r="D14" s="131" t="s">
        <v>224</v>
      </c>
      <c r="E14" s="132" t="s">
        <v>6</v>
      </c>
      <c r="F14" s="131" t="s">
        <v>91</v>
      </c>
      <c r="G14" s="132" t="s">
        <v>54</v>
      </c>
      <c r="H14" s="140">
        <v>5000</v>
      </c>
      <c r="I14" s="141" t="s">
        <v>235</v>
      </c>
      <c r="J14" s="150" t="s">
        <v>237</v>
      </c>
      <c r="K14" s="143">
        <v>46119</v>
      </c>
      <c r="L14" s="143">
        <v>46133</v>
      </c>
      <c r="M14" s="143">
        <v>46135</v>
      </c>
      <c r="N14" s="143">
        <v>46139</v>
      </c>
      <c r="O14" s="143">
        <f t="shared" si="5"/>
        <v>46144</v>
      </c>
      <c r="P14" s="143">
        <f t="shared" si="5"/>
        <v>46149</v>
      </c>
      <c r="Q14" s="143">
        <f t="shared" si="5"/>
        <v>46154</v>
      </c>
      <c r="R14" s="143">
        <f t="shared" si="5"/>
        <v>46159</v>
      </c>
      <c r="S14" s="143">
        <f t="shared" si="5"/>
        <v>46164</v>
      </c>
      <c r="U14" s="50"/>
    </row>
    <row r="15" spans="1:21" ht="30" customHeight="1" outlineLevel="1" x14ac:dyDescent="0.35">
      <c r="A15" s="51"/>
      <c r="C15" s="132" t="s">
        <v>221</v>
      </c>
      <c r="D15" s="131" t="s">
        <v>225</v>
      </c>
      <c r="E15" s="132" t="s">
        <v>6</v>
      </c>
      <c r="F15" s="131" t="s">
        <v>91</v>
      </c>
      <c r="G15" s="132" t="s">
        <v>54</v>
      </c>
      <c r="H15" s="133">
        <v>5000</v>
      </c>
      <c r="I15" s="141" t="s">
        <v>235</v>
      </c>
      <c r="J15" s="150" t="s">
        <v>217</v>
      </c>
      <c r="K15" s="136">
        <v>46175</v>
      </c>
      <c r="L15" s="136">
        <v>46189</v>
      </c>
      <c r="M15" s="136">
        <v>46195</v>
      </c>
      <c r="N15" s="136">
        <v>46350</v>
      </c>
      <c r="O15" s="143">
        <f t="shared" si="5"/>
        <v>46355</v>
      </c>
      <c r="P15" s="143">
        <f t="shared" si="5"/>
        <v>46360</v>
      </c>
      <c r="Q15" s="143">
        <f t="shared" si="5"/>
        <v>46365</v>
      </c>
      <c r="R15" s="143">
        <f t="shared" si="5"/>
        <v>46370</v>
      </c>
      <c r="S15" s="143">
        <f t="shared" si="5"/>
        <v>46375</v>
      </c>
      <c r="U15" s="50"/>
    </row>
    <row r="16" spans="1:21" ht="30" customHeight="1" outlineLevel="1" x14ac:dyDescent="0.35">
      <c r="A16" s="51"/>
      <c r="C16" s="132" t="s">
        <v>221</v>
      </c>
      <c r="D16" s="131" t="s">
        <v>226</v>
      </c>
      <c r="E16" s="132" t="s">
        <v>6</v>
      </c>
      <c r="F16" s="131" t="s">
        <v>91</v>
      </c>
      <c r="G16" s="132" t="s">
        <v>54</v>
      </c>
      <c r="H16" s="133">
        <v>5000</v>
      </c>
      <c r="I16" s="141" t="s">
        <v>235</v>
      </c>
      <c r="J16" s="144" t="s">
        <v>238</v>
      </c>
      <c r="K16" s="136">
        <v>46266</v>
      </c>
      <c r="L16" s="136">
        <v>46280</v>
      </c>
      <c r="M16" s="136">
        <v>46283</v>
      </c>
      <c r="N16" s="136">
        <v>46287</v>
      </c>
      <c r="O16" s="143">
        <f t="shared" si="5"/>
        <v>46292</v>
      </c>
      <c r="P16" s="143">
        <f t="shared" si="5"/>
        <v>46297</v>
      </c>
      <c r="Q16" s="143">
        <f t="shared" si="5"/>
        <v>46302</v>
      </c>
      <c r="R16" s="143">
        <f t="shared" si="5"/>
        <v>46307</v>
      </c>
      <c r="S16" s="143">
        <f t="shared" si="5"/>
        <v>46312</v>
      </c>
      <c r="U16" s="50"/>
    </row>
    <row r="17" spans="1:21" ht="30" customHeight="1" outlineLevel="1" x14ac:dyDescent="0.35">
      <c r="A17" s="51"/>
      <c r="C17" s="132" t="s">
        <v>221</v>
      </c>
      <c r="D17" s="131" t="s">
        <v>227</v>
      </c>
      <c r="E17" s="132" t="s">
        <v>6</v>
      </c>
      <c r="F17" s="131" t="s">
        <v>91</v>
      </c>
      <c r="G17" s="132" t="s">
        <v>54</v>
      </c>
      <c r="H17" s="133">
        <v>5000</v>
      </c>
      <c r="I17" s="141" t="s">
        <v>235</v>
      </c>
      <c r="J17" s="144" t="s">
        <v>239</v>
      </c>
      <c r="K17" s="136">
        <v>46297</v>
      </c>
      <c r="L17" s="136">
        <v>46311</v>
      </c>
      <c r="M17" s="136">
        <v>46316</v>
      </c>
      <c r="N17" s="136">
        <v>46318</v>
      </c>
      <c r="O17" s="143">
        <f t="shared" si="5"/>
        <v>46323</v>
      </c>
      <c r="P17" s="143">
        <f t="shared" si="5"/>
        <v>46328</v>
      </c>
      <c r="Q17" s="143">
        <f t="shared" si="5"/>
        <v>46333</v>
      </c>
      <c r="R17" s="143">
        <f t="shared" si="5"/>
        <v>46338</v>
      </c>
      <c r="S17" s="143">
        <f t="shared" si="5"/>
        <v>46343</v>
      </c>
      <c r="U17" s="50"/>
    </row>
    <row r="18" spans="1:21" ht="30" customHeight="1" outlineLevel="1" x14ac:dyDescent="0.35">
      <c r="A18" s="50"/>
      <c r="C18" s="132" t="s">
        <v>221</v>
      </c>
      <c r="D18" s="131" t="s">
        <v>228</v>
      </c>
      <c r="E18" s="132" t="s">
        <v>6</v>
      </c>
      <c r="F18" s="131" t="s">
        <v>91</v>
      </c>
      <c r="G18" s="132" t="s">
        <v>54</v>
      </c>
      <c r="H18" s="133">
        <v>5000</v>
      </c>
      <c r="I18" s="141" t="s">
        <v>235</v>
      </c>
      <c r="J18" s="144" t="s">
        <v>236</v>
      </c>
      <c r="K18" s="136">
        <v>46331</v>
      </c>
      <c r="L18" s="136">
        <v>46346</v>
      </c>
      <c r="M18" s="136">
        <v>46350</v>
      </c>
      <c r="N18" s="136">
        <v>46353</v>
      </c>
      <c r="O18" s="143">
        <f t="shared" si="5"/>
        <v>46358</v>
      </c>
      <c r="P18" s="143">
        <f t="shared" si="5"/>
        <v>46363</v>
      </c>
      <c r="Q18" s="143">
        <f t="shared" si="5"/>
        <v>46368</v>
      </c>
      <c r="R18" s="143">
        <f t="shared" si="5"/>
        <v>46373</v>
      </c>
      <c r="S18" s="143">
        <f t="shared" si="5"/>
        <v>46378</v>
      </c>
      <c r="U18" s="50"/>
    </row>
    <row r="19" spans="1:21" ht="30" customHeight="1" outlineLevel="1" x14ac:dyDescent="0.35">
      <c r="A19" s="50"/>
      <c r="C19" s="149" t="s">
        <v>222</v>
      </c>
      <c r="D19" s="131" t="s">
        <v>229</v>
      </c>
      <c r="E19" s="132" t="s">
        <v>6</v>
      </c>
      <c r="F19" s="131" t="s">
        <v>91</v>
      </c>
      <c r="G19" s="132" t="s">
        <v>54</v>
      </c>
      <c r="H19" s="140">
        <v>6000</v>
      </c>
      <c r="I19" s="141" t="s">
        <v>235</v>
      </c>
      <c r="J19" s="144" t="s">
        <v>240</v>
      </c>
      <c r="K19" s="143">
        <v>46146</v>
      </c>
      <c r="L19" s="143">
        <v>46160</v>
      </c>
      <c r="M19" s="143">
        <v>46163</v>
      </c>
      <c r="N19" s="143">
        <v>46167</v>
      </c>
      <c r="O19" s="143">
        <f t="shared" si="5"/>
        <v>46172</v>
      </c>
      <c r="P19" s="143">
        <f t="shared" si="5"/>
        <v>46177</v>
      </c>
      <c r="Q19" s="143">
        <f t="shared" si="5"/>
        <v>46182</v>
      </c>
      <c r="R19" s="143">
        <f t="shared" si="5"/>
        <v>46187</v>
      </c>
      <c r="S19" s="143">
        <f t="shared" si="5"/>
        <v>46192</v>
      </c>
      <c r="U19" s="50"/>
    </row>
    <row r="20" spans="1:21" ht="30" customHeight="1" outlineLevel="1" x14ac:dyDescent="0.35">
      <c r="A20" s="50"/>
      <c r="C20" s="151" t="s">
        <v>222</v>
      </c>
      <c r="D20" s="131" t="s">
        <v>219</v>
      </c>
      <c r="E20" s="132" t="s">
        <v>6</v>
      </c>
      <c r="F20" s="131" t="s">
        <v>91</v>
      </c>
      <c r="G20" s="132" t="s">
        <v>54</v>
      </c>
      <c r="H20" s="133">
        <v>6000</v>
      </c>
      <c r="I20" s="141" t="s">
        <v>235</v>
      </c>
      <c r="J20" s="144" t="s">
        <v>240</v>
      </c>
      <c r="K20" s="143">
        <v>46148</v>
      </c>
      <c r="L20" s="143">
        <v>46162</v>
      </c>
      <c r="M20" s="143">
        <v>46167</v>
      </c>
      <c r="N20" s="143">
        <v>46169</v>
      </c>
      <c r="O20" s="143">
        <f t="shared" si="5"/>
        <v>46174</v>
      </c>
      <c r="P20" s="143">
        <f t="shared" si="5"/>
        <v>46179</v>
      </c>
      <c r="Q20" s="143">
        <f t="shared" si="5"/>
        <v>46184</v>
      </c>
      <c r="R20" s="143">
        <f t="shared" si="5"/>
        <v>46189</v>
      </c>
      <c r="S20" s="143">
        <f t="shared" si="5"/>
        <v>46194</v>
      </c>
      <c r="U20" s="50"/>
    </row>
    <row r="21" spans="1:21" s="87" customFormat="1" ht="30" customHeight="1" outlineLevel="1" x14ac:dyDescent="0.35">
      <c r="A21" s="50"/>
      <c r="C21" s="152" t="s">
        <v>222</v>
      </c>
      <c r="D21" s="131" t="s">
        <v>230</v>
      </c>
      <c r="E21" s="132" t="s">
        <v>6</v>
      </c>
      <c r="F21" s="131" t="s">
        <v>91</v>
      </c>
      <c r="G21" s="132" t="s">
        <v>54</v>
      </c>
      <c r="H21" s="133">
        <v>6000</v>
      </c>
      <c r="I21" s="141" t="s">
        <v>235</v>
      </c>
      <c r="J21" s="150" t="s">
        <v>240</v>
      </c>
      <c r="K21" s="136">
        <v>46150</v>
      </c>
      <c r="L21" s="136">
        <v>46164</v>
      </c>
      <c r="M21" s="136">
        <v>46168</v>
      </c>
      <c r="N21" s="136">
        <v>46170</v>
      </c>
      <c r="O21" s="143">
        <f t="shared" si="5"/>
        <v>46175</v>
      </c>
      <c r="P21" s="143">
        <f t="shared" si="5"/>
        <v>46180</v>
      </c>
      <c r="Q21" s="143">
        <f t="shared" si="5"/>
        <v>46185</v>
      </c>
      <c r="R21" s="143">
        <f t="shared" si="5"/>
        <v>46190</v>
      </c>
      <c r="S21" s="143">
        <f t="shared" si="5"/>
        <v>46195</v>
      </c>
      <c r="U21" s="51"/>
    </row>
    <row r="22" spans="1:21" s="55" customFormat="1" ht="30" customHeight="1" outlineLevel="1" x14ac:dyDescent="0.35">
      <c r="A22" s="50"/>
      <c r="C22" s="145" t="s">
        <v>273</v>
      </c>
      <c r="D22" s="131" t="s">
        <v>231</v>
      </c>
      <c r="E22" s="132" t="s">
        <v>6</v>
      </c>
      <c r="F22" s="131" t="s">
        <v>91</v>
      </c>
      <c r="G22" s="132" t="s">
        <v>54</v>
      </c>
      <c r="H22" s="133">
        <v>50000</v>
      </c>
      <c r="I22" s="141" t="s">
        <v>235</v>
      </c>
      <c r="J22" s="150" t="s">
        <v>240</v>
      </c>
      <c r="K22" s="143">
        <v>46147</v>
      </c>
      <c r="L22" s="143">
        <v>46161</v>
      </c>
      <c r="M22" s="143">
        <v>46164</v>
      </c>
      <c r="N22" s="143">
        <v>46168</v>
      </c>
      <c r="O22" s="143">
        <f t="shared" si="5"/>
        <v>46173</v>
      </c>
      <c r="P22" s="143">
        <f t="shared" si="5"/>
        <v>46178</v>
      </c>
      <c r="Q22" s="143">
        <f t="shared" si="5"/>
        <v>46183</v>
      </c>
      <c r="R22" s="143">
        <f t="shared" si="5"/>
        <v>46188</v>
      </c>
      <c r="S22" s="143">
        <f t="shared" si="5"/>
        <v>46193</v>
      </c>
      <c r="U22" s="51"/>
    </row>
    <row r="23" spans="1:21" s="55" customFormat="1" ht="30" customHeight="1" outlineLevel="1" x14ac:dyDescent="0.35">
      <c r="A23" s="50"/>
      <c r="C23" s="145" t="s">
        <v>223</v>
      </c>
      <c r="D23" s="131" t="s">
        <v>232</v>
      </c>
      <c r="E23" s="132" t="s">
        <v>6</v>
      </c>
      <c r="F23" s="131" t="s">
        <v>91</v>
      </c>
      <c r="G23" s="132" t="s">
        <v>54</v>
      </c>
      <c r="H23" s="133">
        <v>5000</v>
      </c>
      <c r="I23" s="141" t="s">
        <v>235</v>
      </c>
      <c r="J23" s="150" t="s">
        <v>184</v>
      </c>
      <c r="K23" s="136">
        <v>46176</v>
      </c>
      <c r="L23" s="136">
        <v>46190</v>
      </c>
      <c r="M23" s="136">
        <v>46195</v>
      </c>
      <c r="N23" s="136">
        <v>46198</v>
      </c>
      <c r="O23" s="143">
        <f t="shared" si="5"/>
        <v>46203</v>
      </c>
      <c r="P23" s="143">
        <f t="shared" si="5"/>
        <v>46208</v>
      </c>
      <c r="Q23" s="143">
        <f t="shared" si="5"/>
        <v>46213</v>
      </c>
      <c r="R23" s="143">
        <f t="shared" si="5"/>
        <v>46218</v>
      </c>
      <c r="S23" s="143">
        <f t="shared" si="5"/>
        <v>46223</v>
      </c>
      <c r="U23" s="51"/>
    </row>
    <row r="24" spans="1:21" s="55" customFormat="1" ht="30" customHeight="1" outlineLevel="1" x14ac:dyDescent="0.35">
      <c r="A24" s="50"/>
      <c r="C24" s="145" t="s">
        <v>223</v>
      </c>
      <c r="D24" s="153" t="s">
        <v>233</v>
      </c>
      <c r="E24" s="132" t="s">
        <v>6</v>
      </c>
      <c r="F24" s="131" t="s">
        <v>91</v>
      </c>
      <c r="G24" s="132" t="s">
        <v>54</v>
      </c>
      <c r="H24" s="133">
        <v>5000</v>
      </c>
      <c r="I24" s="141" t="s">
        <v>235</v>
      </c>
      <c r="J24" s="150" t="s">
        <v>241</v>
      </c>
      <c r="K24" s="136">
        <v>46269</v>
      </c>
      <c r="L24" s="136">
        <v>46283</v>
      </c>
      <c r="M24" s="136">
        <v>46288</v>
      </c>
      <c r="N24" s="136">
        <v>46293</v>
      </c>
      <c r="O24" s="143">
        <f t="shared" si="5"/>
        <v>46298</v>
      </c>
      <c r="P24" s="143">
        <f t="shared" si="5"/>
        <v>46303</v>
      </c>
      <c r="Q24" s="143">
        <f t="shared" si="5"/>
        <v>46308</v>
      </c>
      <c r="R24" s="143">
        <f t="shared" si="5"/>
        <v>46313</v>
      </c>
      <c r="S24" s="143">
        <f t="shared" si="5"/>
        <v>46318</v>
      </c>
      <c r="U24" s="51"/>
    </row>
    <row r="25" spans="1:21" s="55" customFormat="1" ht="30" customHeight="1" outlineLevel="1" x14ac:dyDescent="0.35">
      <c r="A25" s="50"/>
      <c r="C25" s="145" t="s">
        <v>223</v>
      </c>
      <c r="D25" s="131" t="s">
        <v>234</v>
      </c>
      <c r="E25" s="132" t="s">
        <v>6</v>
      </c>
      <c r="F25" s="131" t="s">
        <v>91</v>
      </c>
      <c r="G25" s="132" t="s">
        <v>54</v>
      </c>
      <c r="H25" s="133">
        <v>5000</v>
      </c>
      <c r="I25" s="141" t="s">
        <v>235</v>
      </c>
      <c r="J25" s="150" t="s">
        <v>242</v>
      </c>
      <c r="K25" s="136">
        <v>46328</v>
      </c>
      <c r="L25" s="136">
        <v>46342</v>
      </c>
      <c r="M25" s="136">
        <v>46345</v>
      </c>
      <c r="N25" s="136">
        <v>46350</v>
      </c>
      <c r="O25" s="143">
        <f>N25+5</f>
        <v>46355</v>
      </c>
      <c r="P25" s="143">
        <f t="shared" ref="P25:S25" si="6">O25+5</f>
        <v>46360</v>
      </c>
      <c r="Q25" s="143">
        <f t="shared" si="6"/>
        <v>46365</v>
      </c>
      <c r="R25" s="143">
        <f t="shared" si="6"/>
        <v>46370</v>
      </c>
      <c r="S25" s="143">
        <f t="shared" si="6"/>
        <v>46375</v>
      </c>
      <c r="U25" s="51"/>
    </row>
    <row r="26" spans="1:21" s="55" customFormat="1" ht="30" customHeight="1" outlineLevel="1" thickBot="1" x14ac:dyDescent="0.35">
      <c r="A26" s="50"/>
      <c r="C26" s="86"/>
      <c r="D26" s="85"/>
      <c r="E26" s="83"/>
      <c r="F26" s="84"/>
      <c r="G26" s="83"/>
      <c r="H26" s="130">
        <f>SUM(H5:H25)</f>
        <v>404000</v>
      </c>
      <c r="I26" s="82"/>
      <c r="J26" s="81"/>
      <c r="K26" s="80"/>
      <c r="L26" s="80"/>
      <c r="M26" s="80"/>
      <c r="N26" s="80"/>
      <c r="O26" s="80"/>
      <c r="P26" s="80"/>
      <c r="Q26" s="80"/>
      <c r="R26" s="80"/>
      <c r="S26" s="80"/>
      <c r="U26" s="51"/>
    </row>
    <row r="27" spans="1:21" ht="30" customHeight="1" x14ac:dyDescent="0.35">
      <c r="A27" s="50"/>
      <c r="H27" s="89"/>
      <c r="U27" s="50"/>
    </row>
    <row r="28" spans="1:21" ht="30" customHeight="1" x14ac:dyDescent="0.35">
      <c r="A28" s="50"/>
      <c r="C28" s="79" t="s">
        <v>76</v>
      </c>
      <c r="D28" s="172"/>
      <c r="E28" s="172"/>
      <c r="F28" s="172"/>
      <c r="G28" s="172"/>
      <c r="H28" s="172"/>
      <c r="I28" s="67"/>
      <c r="J28" s="76"/>
      <c r="K28" s="68"/>
      <c r="L28" s="68"/>
      <c r="M28" s="68"/>
      <c r="N28" s="68"/>
      <c r="O28" s="68"/>
      <c r="P28" s="68"/>
      <c r="Q28" s="68"/>
      <c r="R28" s="68"/>
      <c r="S28" s="68"/>
      <c r="U28" s="50"/>
    </row>
    <row r="29" spans="1:21" ht="30" customHeight="1" x14ac:dyDescent="0.35">
      <c r="A29" s="50"/>
      <c r="C29" s="79" t="s">
        <v>77</v>
      </c>
      <c r="D29" s="69" t="s">
        <v>113</v>
      </c>
      <c r="E29" s="78"/>
      <c r="F29" s="78"/>
      <c r="G29" s="78"/>
      <c r="H29" s="69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U29" s="50"/>
    </row>
    <row r="30" spans="1:21" ht="30" customHeight="1" x14ac:dyDescent="0.35">
      <c r="A30" s="50"/>
      <c r="C30" s="77"/>
      <c r="D30" s="174"/>
      <c r="E30" s="174"/>
      <c r="F30" s="174"/>
      <c r="G30" s="174"/>
      <c r="H30" s="174"/>
      <c r="I30" s="67"/>
      <c r="J30" s="76"/>
      <c r="K30" s="72"/>
      <c r="L30" s="72"/>
      <c r="M30" s="72"/>
      <c r="N30" s="72"/>
      <c r="O30" s="72"/>
      <c r="P30" s="72"/>
      <c r="Q30" s="72"/>
      <c r="R30" s="72"/>
      <c r="S30" s="72"/>
      <c r="U30" s="50"/>
    </row>
    <row r="31" spans="1:21" ht="30" customHeight="1" x14ac:dyDescent="0.35">
      <c r="A31" s="50"/>
      <c r="U31" s="50"/>
    </row>
    <row r="32" spans="1:21" ht="30" customHeight="1" x14ac:dyDescent="0.35">
      <c r="A32" s="50"/>
      <c r="B32" s="50"/>
      <c r="C32" s="51"/>
      <c r="D32" s="52"/>
      <c r="E32" s="75"/>
      <c r="F32" s="75"/>
      <c r="G32" s="75"/>
      <c r="H32" s="51"/>
      <c r="I32" s="51"/>
      <c r="J32" s="52"/>
      <c r="K32" s="53"/>
      <c r="L32" s="53"/>
      <c r="M32" s="53"/>
      <c r="N32" s="53"/>
      <c r="O32" s="53"/>
      <c r="P32" s="53"/>
      <c r="Q32" s="53"/>
      <c r="R32" s="53"/>
      <c r="S32" s="53"/>
      <c r="T32" s="50"/>
      <c r="U32" s="50"/>
    </row>
  </sheetData>
  <autoFilter ref="C3:S36" xr:uid="{B601DAD0-1369-4D36-B354-FBEAC665905A}"/>
  <mergeCells count="4">
    <mergeCell ref="D4:S4"/>
    <mergeCell ref="D28:H28"/>
    <mergeCell ref="I29:S29"/>
    <mergeCell ref="D30:H30"/>
  </mergeCells>
  <phoneticPr fontId="11" type="noConversion"/>
  <dataValidations count="1">
    <dataValidation type="textLength" allowBlank="1" showInputMessage="1" showErrorMessage="1" errorTitle="Character Length" error="Value can not exceed 250 characters" sqref="C5:C7 C9:C19 C22:C25" xr:uid="{16210B2C-A190-4144-96CC-197EEE36F193}">
      <formula1>0</formula1>
      <formula2>250</formula2>
    </dataValidation>
  </dataValidations>
  <pageMargins left="0.25" right="0.25" top="1" bottom="1" header="0.5" footer="0.5"/>
  <pageSetup paperSize="0" orientation="landscape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53AC2-97FD-408D-A4AF-78BB86EF442F}">
  <sheetPr>
    <pageSetUpPr fitToPage="1"/>
  </sheetPr>
  <dimension ref="A1:P24"/>
  <sheetViews>
    <sheetView topLeftCell="C1" zoomScale="82" zoomScaleNormal="82" workbookViewId="0">
      <selection activeCell="K13" sqref="K13"/>
    </sheetView>
  </sheetViews>
  <sheetFormatPr defaultColWidth="9.08203125" defaultRowHeight="30" customHeight="1" outlineLevelRow="1" x14ac:dyDescent="0.35"/>
  <cols>
    <col min="1" max="1" width="2.58203125" style="54" customWidth="1"/>
    <col min="2" max="2" width="3.83203125" style="54" customWidth="1"/>
    <col min="3" max="3" width="68.08203125" style="55" customWidth="1"/>
    <col min="4" max="4" width="23.5" style="56" customWidth="1"/>
    <col min="5" max="5" width="13.08203125" style="57" customWidth="1"/>
    <col min="6" max="6" width="14.5" style="54" customWidth="1"/>
    <col min="7" max="7" width="14.5" style="57" customWidth="1"/>
    <col min="8" max="8" width="18.08203125" style="56" customWidth="1"/>
    <col min="9" max="9" width="15.58203125" style="56" customWidth="1"/>
    <col min="10" max="10" width="14.58203125" style="56" customWidth="1"/>
    <col min="11" max="15" width="14.58203125" style="57" customWidth="1"/>
    <col min="16" max="16" width="3" style="54" customWidth="1"/>
    <col min="17" max="17" width="9.08203125" style="54" customWidth="1"/>
    <col min="18" max="16384" width="9.08203125" style="54"/>
  </cols>
  <sheetData>
    <row r="1" spans="1:16" ht="30" customHeight="1" x14ac:dyDescent="0.35">
      <c r="A1" s="50"/>
      <c r="B1" s="50"/>
      <c r="C1" s="51"/>
      <c r="D1" s="52"/>
      <c r="E1" s="53"/>
      <c r="F1" s="50"/>
      <c r="G1" s="53"/>
      <c r="H1" s="52"/>
      <c r="I1" s="52"/>
      <c r="J1" s="52"/>
      <c r="K1" s="53"/>
      <c r="L1" s="53"/>
      <c r="M1" s="53"/>
      <c r="N1" s="53"/>
      <c r="O1" s="53"/>
      <c r="P1" s="50"/>
    </row>
    <row r="2" spans="1:16" ht="30" customHeight="1" x14ac:dyDescent="0.35">
      <c r="A2" s="50"/>
      <c r="P2" s="50"/>
    </row>
    <row r="3" spans="1:16" s="59" customFormat="1" ht="49" customHeight="1" x14ac:dyDescent="0.35">
      <c r="A3" s="58"/>
      <c r="C3" s="124" t="s">
        <v>256</v>
      </c>
      <c r="D3" s="124" t="s">
        <v>257</v>
      </c>
      <c r="E3" s="128" t="s">
        <v>83</v>
      </c>
      <c r="F3" s="165" t="s">
        <v>82</v>
      </c>
      <c r="G3" s="128" t="s">
        <v>59</v>
      </c>
      <c r="H3" s="124" t="s">
        <v>258</v>
      </c>
      <c r="I3" s="166" t="s">
        <v>260</v>
      </c>
      <c r="J3" s="167" t="s">
        <v>66</v>
      </c>
      <c r="K3" s="128" t="s">
        <v>86</v>
      </c>
      <c r="L3" s="128" t="s">
        <v>61</v>
      </c>
      <c r="M3" s="128" t="s">
        <v>62</v>
      </c>
      <c r="N3" s="128" t="s">
        <v>63</v>
      </c>
      <c r="O3" s="128" t="s">
        <v>249</v>
      </c>
      <c r="P3" s="58"/>
    </row>
    <row r="4" spans="1:16" ht="30" customHeight="1" outlineLevel="1" x14ac:dyDescent="0.3">
      <c r="A4" s="50"/>
      <c r="C4" s="154" t="s">
        <v>119</v>
      </c>
      <c r="D4" s="150" t="s">
        <v>142</v>
      </c>
      <c r="E4" s="147" t="s">
        <v>1</v>
      </c>
      <c r="F4" s="150" t="s">
        <v>91</v>
      </c>
      <c r="G4" s="147" t="s">
        <v>54</v>
      </c>
      <c r="H4" s="146">
        <v>30000</v>
      </c>
      <c r="I4" s="155" t="s">
        <v>93</v>
      </c>
      <c r="J4" s="156" t="s">
        <v>87</v>
      </c>
      <c r="K4" s="157">
        <v>46030</v>
      </c>
      <c r="L4" s="157">
        <f>K4+10</f>
        <v>46040</v>
      </c>
      <c r="M4" s="157">
        <f>L4+5</f>
        <v>46045</v>
      </c>
      <c r="N4" s="157">
        <f>M4+5</f>
        <v>46050</v>
      </c>
      <c r="O4" s="157">
        <f>N4+5</f>
        <v>46055</v>
      </c>
      <c r="P4" s="50"/>
    </row>
    <row r="5" spans="1:16" ht="30" customHeight="1" outlineLevel="1" x14ac:dyDescent="0.3">
      <c r="A5" s="50"/>
      <c r="C5" s="154" t="s">
        <v>274</v>
      </c>
      <c r="D5" s="150" t="s">
        <v>143</v>
      </c>
      <c r="E5" s="147" t="s">
        <v>1</v>
      </c>
      <c r="F5" s="150" t="s">
        <v>91</v>
      </c>
      <c r="G5" s="147" t="s">
        <v>54</v>
      </c>
      <c r="H5" s="146">
        <v>40000</v>
      </c>
      <c r="I5" s="158" t="s">
        <v>93</v>
      </c>
      <c r="J5" s="159" t="s">
        <v>94</v>
      </c>
      <c r="K5" s="157">
        <v>46204</v>
      </c>
      <c r="L5" s="157">
        <f t="shared" ref="L5:L18" si="0">K5+10</f>
        <v>46214</v>
      </c>
      <c r="M5" s="157">
        <f t="shared" ref="M5:O18" si="1">L5+5</f>
        <v>46219</v>
      </c>
      <c r="N5" s="157">
        <f t="shared" si="1"/>
        <v>46224</v>
      </c>
      <c r="O5" s="157">
        <f t="shared" si="1"/>
        <v>46229</v>
      </c>
      <c r="P5" s="50"/>
    </row>
    <row r="6" spans="1:16" ht="30" customHeight="1" outlineLevel="1" x14ac:dyDescent="0.3">
      <c r="A6" s="50"/>
      <c r="C6" s="154" t="s">
        <v>278</v>
      </c>
      <c r="D6" s="150" t="s">
        <v>144</v>
      </c>
      <c r="E6" s="147" t="s">
        <v>1</v>
      </c>
      <c r="F6" s="150" t="s">
        <v>91</v>
      </c>
      <c r="G6" s="147" t="s">
        <v>54</v>
      </c>
      <c r="H6" s="146">
        <v>40000</v>
      </c>
      <c r="I6" s="155" t="s">
        <v>93</v>
      </c>
      <c r="J6" s="159" t="s">
        <v>87</v>
      </c>
      <c r="K6" s="157">
        <v>46035</v>
      </c>
      <c r="L6" s="157">
        <f t="shared" si="0"/>
        <v>46045</v>
      </c>
      <c r="M6" s="157">
        <f t="shared" si="1"/>
        <v>46050</v>
      </c>
      <c r="N6" s="157">
        <f t="shared" si="1"/>
        <v>46055</v>
      </c>
      <c r="O6" s="157">
        <f t="shared" si="1"/>
        <v>46060</v>
      </c>
      <c r="P6" s="50"/>
    </row>
    <row r="7" spans="1:16" ht="30" customHeight="1" outlineLevel="1" x14ac:dyDescent="0.3">
      <c r="A7" s="50"/>
      <c r="C7" s="154" t="s">
        <v>120</v>
      </c>
      <c r="D7" s="150" t="s">
        <v>145</v>
      </c>
      <c r="E7" s="147" t="s">
        <v>1</v>
      </c>
      <c r="F7" s="150" t="s">
        <v>91</v>
      </c>
      <c r="G7" s="147" t="s">
        <v>54</v>
      </c>
      <c r="H7" s="133">
        <v>10000</v>
      </c>
      <c r="I7" s="155" t="s">
        <v>93</v>
      </c>
      <c r="J7" s="159" t="s">
        <v>87</v>
      </c>
      <c r="K7" s="157">
        <v>46037</v>
      </c>
      <c r="L7" s="157">
        <f t="shared" si="0"/>
        <v>46047</v>
      </c>
      <c r="M7" s="157">
        <f t="shared" si="1"/>
        <v>46052</v>
      </c>
      <c r="N7" s="157">
        <f t="shared" si="1"/>
        <v>46057</v>
      </c>
      <c r="O7" s="157">
        <f t="shared" si="1"/>
        <v>46062</v>
      </c>
      <c r="P7" s="50"/>
    </row>
    <row r="8" spans="1:16" ht="30" customHeight="1" outlineLevel="1" x14ac:dyDescent="0.3">
      <c r="A8" s="50"/>
      <c r="C8" s="154" t="s">
        <v>121</v>
      </c>
      <c r="D8" s="150" t="s">
        <v>146</v>
      </c>
      <c r="E8" s="147" t="s">
        <v>1</v>
      </c>
      <c r="F8" s="150" t="s">
        <v>91</v>
      </c>
      <c r="G8" s="147" t="s">
        <v>54</v>
      </c>
      <c r="H8" s="133">
        <v>42016.4</v>
      </c>
      <c r="I8" s="155" t="s">
        <v>93</v>
      </c>
      <c r="J8" s="159" t="s">
        <v>87</v>
      </c>
      <c r="K8" s="157">
        <v>46056</v>
      </c>
      <c r="L8" s="157">
        <f t="shared" si="0"/>
        <v>46066</v>
      </c>
      <c r="M8" s="157">
        <f t="shared" si="1"/>
        <v>46071</v>
      </c>
      <c r="N8" s="157">
        <f t="shared" si="1"/>
        <v>46076</v>
      </c>
      <c r="O8" s="157">
        <f t="shared" si="1"/>
        <v>46081</v>
      </c>
      <c r="P8" s="50"/>
    </row>
    <row r="9" spans="1:16" ht="30" customHeight="1" outlineLevel="1" x14ac:dyDescent="0.3">
      <c r="A9" s="50"/>
      <c r="C9" s="154" t="s">
        <v>275</v>
      </c>
      <c r="D9" s="150" t="s">
        <v>147</v>
      </c>
      <c r="E9" s="147" t="s">
        <v>1</v>
      </c>
      <c r="F9" s="150" t="s">
        <v>91</v>
      </c>
      <c r="G9" s="147" t="s">
        <v>54</v>
      </c>
      <c r="H9" s="133">
        <v>28400</v>
      </c>
      <c r="I9" s="155" t="s">
        <v>93</v>
      </c>
      <c r="J9" s="159" t="s">
        <v>87</v>
      </c>
      <c r="K9" s="157">
        <v>46065</v>
      </c>
      <c r="L9" s="157">
        <f t="shared" si="0"/>
        <v>46075</v>
      </c>
      <c r="M9" s="157">
        <f t="shared" si="1"/>
        <v>46080</v>
      </c>
      <c r="N9" s="157">
        <f t="shared" si="1"/>
        <v>46085</v>
      </c>
      <c r="O9" s="157">
        <f t="shared" si="1"/>
        <v>46090</v>
      </c>
      <c r="P9" s="50"/>
    </row>
    <row r="10" spans="1:16" ht="30" customHeight="1" outlineLevel="1" x14ac:dyDescent="0.3">
      <c r="A10" s="50"/>
      <c r="C10" s="154" t="s">
        <v>122</v>
      </c>
      <c r="D10" s="150" t="s">
        <v>148</v>
      </c>
      <c r="E10" s="147" t="s">
        <v>1</v>
      </c>
      <c r="F10" s="150" t="s">
        <v>91</v>
      </c>
      <c r="G10" s="147" t="s">
        <v>54</v>
      </c>
      <c r="H10" s="133">
        <v>10200</v>
      </c>
      <c r="I10" s="155" t="s">
        <v>93</v>
      </c>
      <c r="J10" s="159" t="s">
        <v>95</v>
      </c>
      <c r="K10" s="157">
        <v>46114</v>
      </c>
      <c r="L10" s="157">
        <f t="shared" si="0"/>
        <v>46124</v>
      </c>
      <c r="M10" s="157">
        <f t="shared" si="1"/>
        <v>46129</v>
      </c>
      <c r="N10" s="157">
        <f t="shared" si="1"/>
        <v>46134</v>
      </c>
      <c r="O10" s="157">
        <f t="shared" si="1"/>
        <v>46139</v>
      </c>
      <c r="P10" s="50"/>
    </row>
    <row r="11" spans="1:16" ht="30" customHeight="1" outlineLevel="1" x14ac:dyDescent="0.3">
      <c r="A11" s="50"/>
      <c r="C11" s="154" t="s">
        <v>123</v>
      </c>
      <c r="D11" s="150" t="s">
        <v>149</v>
      </c>
      <c r="E11" s="147" t="s">
        <v>1</v>
      </c>
      <c r="F11" s="150" t="s">
        <v>91</v>
      </c>
      <c r="G11" s="147" t="s">
        <v>54</v>
      </c>
      <c r="H11" s="160">
        <v>30000</v>
      </c>
      <c r="I11" s="155" t="s">
        <v>93</v>
      </c>
      <c r="J11" s="159" t="s">
        <v>94</v>
      </c>
      <c r="K11" s="157">
        <v>46216</v>
      </c>
      <c r="L11" s="157">
        <f t="shared" si="0"/>
        <v>46226</v>
      </c>
      <c r="M11" s="157">
        <f t="shared" si="1"/>
        <v>46231</v>
      </c>
      <c r="N11" s="157">
        <f t="shared" si="1"/>
        <v>46236</v>
      </c>
      <c r="O11" s="157">
        <f t="shared" si="1"/>
        <v>46241</v>
      </c>
      <c r="P11" s="50"/>
    </row>
    <row r="12" spans="1:16" ht="30" customHeight="1" outlineLevel="1" x14ac:dyDescent="0.3">
      <c r="A12" s="50"/>
      <c r="C12" s="154" t="s">
        <v>277</v>
      </c>
      <c r="D12" s="150" t="s">
        <v>279</v>
      </c>
      <c r="E12" s="147" t="s">
        <v>1</v>
      </c>
      <c r="F12" s="150" t="s">
        <v>91</v>
      </c>
      <c r="G12" s="147" t="s">
        <v>54</v>
      </c>
      <c r="H12" s="160">
        <v>30000</v>
      </c>
      <c r="I12" s="155" t="s">
        <v>85</v>
      </c>
      <c r="J12" s="159" t="s">
        <v>95</v>
      </c>
      <c r="K12" s="157">
        <v>46128</v>
      </c>
      <c r="L12" s="157">
        <f t="shared" si="0"/>
        <v>46138</v>
      </c>
      <c r="M12" s="157">
        <f t="shared" si="1"/>
        <v>46143</v>
      </c>
      <c r="N12" s="157">
        <f t="shared" si="1"/>
        <v>46148</v>
      </c>
      <c r="O12" s="157">
        <f t="shared" si="1"/>
        <v>46153</v>
      </c>
      <c r="P12" s="50"/>
    </row>
    <row r="13" spans="1:16" ht="21.65" customHeight="1" outlineLevel="1" x14ac:dyDescent="0.35">
      <c r="A13" s="50"/>
      <c r="C13" s="151" t="s">
        <v>150</v>
      </c>
      <c r="D13" s="147" t="s">
        <v>180</v>
      </c>
      <c r="E13" s="147" t="s">
        <v>1</v>
      </c>
      <c r="F13" s="150" t="s">
        <v>91</v>
      </c>
      <c r="G13" s="147" t="s">
        <v>54</v>
      </c>
      <c r="H13" s="161">
        <v>1000</v>
      </c>
      <c r="I13" s="147" t="s">
        <v>134</v>
      </c>
      <c r="J13" s="148" t="s">
        <v>137</v>
      </c>
      <c r="K13" s="157">
        <v>46118</v>
      </c>
      <c r="L13" s="157">
        <f t="shared" si="0"/>
        <v>46128</v>
      </c>
      <c r="M13" s="157">
        <f t="shared" si="1"/>
        <v>46133</v>
      </c>
      <c r="N13" s="157">
        <f t="shared" si="1"/>
        <v>46138</v>
      </c>
      <c r="O13" s="157">
        <f t="shared" si="1"/>
        <v>46143</v>
      </c>
      <c r="P13" s="50"/>
    </row>
    <row r="14" spans="1:16" ht="32.5" customHeight="1" outlineLevel="1" x14ac:dyDescent="0.35">
      <c r="A14" s="50"/>
      <c r="C14" s="145" t="s">
        <v>151</v>
      </c>
      <c r="D14" s="147" t="s">
        <v>181</v>
      </c>
      <c r="E14" s="147" t="s">
        <v>1</v>
      </c>
      <c r="F14" s="150" t="s">
        <v>91</v>
      </c>
      <c r="G14" s="147" t="s">
        <v>54</v>
      </c>
      <c r="H14" s="161">
        <v>10000</v>
      </c>
      <c r="I14" s="147" t="s">
        <v>129</v>
      </c>
      <c r="J14" s="148" t="s">
        <v>130</v>
      </c>
      <c r="K14" s="157">
        <v>46146</v>
      </c>
      <c r="L14" s="157">
        <f t="shared" si="0"/>
        <v>46156</v>
      </c>
      <c r="M14" s="157">
        <f t="shared" si="1"/>
        <v>46161</v>
      </c>
      <c r="N14" s="157">
        <f t="shared" si="1"/>
        <v>46166</v>
      </c>
      <c r="O14" s="157">
        <f t="shared" si="1"/>
        <v>46171</v>
      </c>
      <c r="P14" s="50"/>
    </row>
    <row r="15" spans="1:16" s="55" customFormat="1" ht="30" customHeight="1" outlineLevel="1" x14ac:dyDescent="0.35">
      <c r="A15" s="51"/>
      <c r="C15" s="145" t="s">
        <v>152</v>
      </c>
      <c r="D15" s="147" t="s">
        <v>182</v>
      </c>
      <c r="E15" s="147" t="s">
        <v>1</v>
      </c>
      <c r="F15" s="150" t="s">
        <v>91</v>
      </c>
      <c r="G15" s="147" t="s">
        <v>54</v>
      </c>
      <c r="H15" s="161">
        <v>15000</v>
      </c>
      <c r="I15" s="147" t="s">
        <v>129</v>
      </c>
      <c r="J15" s="144" t="s">
        <v>153</v>
      </c>
      <c r="K15" s="157">
        <v>46148</v>
      </c>
      <c r="L15" s="157">
        <f t="shared" si="0"/>
        <v>46158</v>
      </c>
      <c r="M15" s="157">
        <f t="shared" si="1"/>
        <v>46163</v>
      </c>
      <c r="N15" s="157">
        <f t="shared" si="1"/>
        <v>46168</v>
      </c>
      <c r="O15" s="157">
        <f t="shared" si="1"/>
        <v>46173</v>
      </c>
      <c r="P15" s="51"/>
    </row>
    <row r="16" spans="1:16" s="55" customFormat="1" ht="46.5" customHeight="1" outlineLevel="1" x14ac:dyDescent="0.3">
      <c r="A16" s="51"/>
      <c r="C16" s="154" t="s">
        <v>179</v>
      </c>
      <c r="D16" s="147" t="s">
        <v>183</v>
      </c>
      <c r="E16" s="147" t="s">
        <v>1</v>
      </c>
      <c r="F16" s="150" t="s">
        <v>91</v>
      </c>
      <c r="G16" s="147" t="s">
        <v>54</v>
      </c>
      <c r="H16" s="162">
        <v>50000</v>
      </c>
      <c r="I16" s="147" t="s">
        <v>129</v>
      </c>
      <c r="J16" s="144" t="s">
        <v>184</v>
      </c>
      <c r="K16" s="157">
        <v>46175</v>
      </c>
      <c r="L16" s="157">
        <f t="shared" si="0"/>
        <v>46185</v>
      </c>
      <c r="M16" s="157">
        <f t="shared" si="1"/>
        <v>46190</v>
      </c>
      <c r="N16" s="157">
        <f t="shared" si="1"/>
        <v>46195</v>
      </c>
      <c r="O16" s="157">
        <f t="shared" si="1"/>
        <v>46200</v>
      </c>
      <c r="P16" s="51"/>
    </row>
    <row r="17" spans="1:16" s="55" customFormat="1" ht="35.5" customHeight="1" outlineLevel="1" x14ac:dyDescent="0.35">
      <c r="A17" s="51"/>
      <c r="C17" s="163" t="s">
        <v>276</v>
      </c>
      <c r="D17" s="147" t="s">
        <v>244</v>
      </c>
      <c r="E17" s="147" t="s">
        <v>1</v>
      </c>
      <c r="F17" s="150" t="s">
        <v>91</v>
      </c>
      <c r="G17" s="147" t="s">
        <v>54</v>
      </c>
      <c r="H17" s="160">
        <v>30090</v>
      </c>
      <c r="I17" s="164" t="s">
        <v>159</v>
      </c>
      <c r="J17" s="144" t="s">
        <v>213</v>
      </c>
      <c r="K17" s="157">
        <v>46206</v>
      </c>
      <c r="L17" s="157">
        <f t="shared" si="0"/>
        <v>46216</v>
      </c>
      <c r="M17" s="157">
        <f t="shared" si="1"/>
        <v>46221</v>
      </c>
      <c r="N17" s="157">
        <f t="shared" si="1"/>
        <v>46226</v>
      </c>
      <c r="O17" s="157">
        <f t="shared" si="1"/>
        <v>46231</v>
      </c>
      <c r="P17" s="51"/>
    </row>
    <row r="18" spans="1:16" s="55" customFormat="1" ht="41.15" customHeight="1" outlineLevel="1" x14ac:dyDescent="0.35">
      <c r="A18" s="51"/>
      <c r="C18" s="163" t="s">
        <v>243</v>
      </c>
      <c r="D18" s="147" t="s">
        <v>245</v>
      </c>
      <c r="E18" s="147" t="s">
        <v>1</v>
      </c>
      <c r="F18" s="150" t="s">
        <v>91</v>
      </c>
      <c r="G18" s="147" t="s">
        <v>54</v>
      </c>
      <c r="H18" s="160">
        <v>5330</v>
      </c>
      <c r="I18" s="150" t="s">
        <v>159</v>
      </c>
      <c r="J18" s="144" t="s">
        <v>261</v>
      </c>
      <c r="K18" s="157">
        <v>46238</v>
      </c>
      <c r="L18" s="157">
        <f t="shared" si="0"/>
        <v>46248</v>
      </c>
      <c r="M18" s="157">
        <f t="shared" si="1"/>
        <v>46253</v>
      </c>
      <c r="N18" s="157">
        <f t="shared" si="1"/>
        <v>46258</v>
      </c>
      <c r="O18" s="157">
        <f t="shared" si="1"/>
        <v>46263</v>
      </c>
      <c r="P18" s="51"/>
    </row>
    <row r="19" spans="1:16" ht="30" customHeight="1" outlineLevel="1" x14ac:dyDescent="0.35">
      <c r="A19" s="50"/>
      <c r="C19" s="60"/>
      <c r="D19" s="61"/>
      <c r="E19" s="61"/>
      <c r="F19" s="57"/>
      <c r="G19" s="61"/>
      <c r="H19" s="62">
        <f>SUM(H4:H18)</f>
        <v>372036.4</v>
      </c>
      <c r="I19" s="63"/>
      <c r="J19" s="64"/>
      <c r="K19" s="65"/>
      <c r="L19" s="65"/>
      <c r="M19" s="65"/>
      <c r="N19" s="65"/>
      <c r="O19" s="65"/>
      <c r="P19" s="50"/>
    </row>
    <row r="20" spans="1:16" ht="30" customHeight="1" x14ac:dyDescent="0.35">
      <c r="A20" s="50"/>
      <c r="C20" s="66" t="s">
        <v>76</v>
      </c>
      <c r="D20" s="175"/>
      <c r="E20" s="175"/>
      <c r="F20" s="175"/>
      <c r="G20" s="175"/>
      <c r="H20" s="175"/>
      <c r="I20" s="67"/>
      <c r="J20" s="67"/>
      <c r="K20" s="68"/>
      <c r="L20" s="68"/>
      <c r="M20" s="68"/>
      <c r="N20" s="68"/>
      <c r="O20" s="68"/>
      <c r="P20" s="50"/>
    </row>
    <row r="21" spans="1:16" ht="30" customHeight="1" x14ac:dyDescent="0.35">
      <c r="A21" s="50"/>
      <c r="C21" s="66" t="s">
        <v>77</v>
      </c>
      <c r="D21" s="69" t="s">
        <v>114</v>
      </c>
      <c r="E21" s="70"/>
      <c r="F21" s="70"/>
      <c r="G21" s="70"/>
      <c r="H21" s="69"/>
      <c r="I21" s="173"/>
      <c r="J21" s="173"/>
      <c r="K21" s="173"/>
      <c r="L21" s="173"/>
      <c r="M21" s="173"/>
      <c r="N21" s="173"/>
      <c r="O21" s="173"/>
      <c r="P21" s="50"/>
    </row>
    <row r="22" spans="1:16" ht="30" customHeight="1" x14ac:dyDescent="0.35">
      <c r="A22" s="50"/>
      <c r="C22" s="66" t="s">
        <v>78</v>
      </c>
      <c r="D22" s="174"/>
      <c r="E22" s="174"/>
      <c r="F22" s="174"/>
      <c r="G22" s="174"/>
      <c r="H22" s="174"/>
      <c r="I22" s="71"/>
      <c r="J22" s="71"/>
      <c r="K22" s="72"/>
      <c r="L22" s="72"/>
      <c r="M22" s="72"/>
      <c r="N22" s="72"/>
      <c r="O22" s="72"/>
      <c r="P22" s="50"/>
    </row>
    <row r="23" spans="1:16" ht="30" customHeight="1" x14ac:dyDescent="0.35">
      <c r="A23" s="50"/>
      <c r="P23" s="50"/>
    </row>
    <row r="24" spans="1:16" ht="30" customHeight="1" x14ac:dyDescent="0.35">
      <c r="A24" s="50"/>
      <c r="B24" s="50"/>
      <c r="C24" s="51"/>
      <c r="D24" s="52"/>
      <c r="E24" s="53"/>
      <c r="F24" s="50"/>
      <c r="G24" s="53"/>
      <c r="H24" s="52"/>
      <c r="I24" s="52"/>
      <c r="J24" s="52"/>
      <c r="K24" s="53"/>
      <c r="L24" s="53"/>
      <c r="M24" s="53"/>
      <c r="N24" s="53"/>
      <c r="O24" s="53"/>
      <c r="P24" s="50"/>
    </row>
  </sheetData>
  <autoFilter ref="C3:O28" xr:uid="{77026683-9E75-4811-AF39-7A8FF4849088}"/>
  <mergeCells count="3">
    <mergeCell ref="D20:H20"/>
    <mergeCell ref="I21:O21"/>
    <mergeCell ref="D22:H22"/>
  </mergeCells>
  <phoneticPr fontId="11" type="noConversion"/>
  <dataValidations count="1">
    <dataValidation type="textLength" allowBlank="1" showInputMessage="1" showErrorMessage="1" errorTitle="Character Length" error="Value can not exceed 250 characters" sqref="C4:C5 C13:C15 C17:C19" xr:uid="{88296768-DC53-4628-B903-57D2896970FA}">
      <formula1>0</formula1>
      <formula2>250</formula2>
    </dataValidation>
  </dataValidations>
  <pageMargins left="0.25" right="0.25" top="1" bottom="1" header="0.5" footer="0.5"/>
  <pageSetup paperSize="0" orientation="landscape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70351-C076-4F96-98C0-90711A2F53B1}">
  <sheetPr>
    <pageSetUpPr fitToPage="1"/>
  </sheetPr>
  <dimension ref="A1:P6"/>
  <sheetViews>
    <sheetView tabSelected="1" zoomScale="82" zoomScaleNormal="82" workbookViewId="0">
      <selection activeCell="C8" sqref="C8"/>
    </sheetView>
  </sheetViews>
  <sheetFormatPr defaultColWidth="9.08203125" defaultRowHeight="30" customHeight="1" outlineLevelRow="1" x14ac:dyDescent="0.35"/>
  <cols>
    <col min="1" max="1" width="2.58203125" style="54" customWidth="1"/>
    <col min="2" max="2" width="3.83203125" style="54" customWidth="1"/>
    <col min="3" max="3" width="68.08203125" style="55" customWidth="1"/>
    <col min="4" max="4" width="23.5" style="56" customWidth="1"/>
    <col min="5" max="5" width="13.08203125" style="57" customWidth="1"/>
    <col min="6" max="6" width="14.5" style="54" customWidth="1"/>
    <col min="7" max="7" width="14.5" style="57" customWidth="1"/>
    <col min="8" max="8" width="18.08203125" style="56" customWidth="1"/>
    <col min="9" max="9" width="15.58203125" style="56" customWidth="1"/>
    <col min="10" max="10" width="14.58203125" style="56" customWidth="1"/>
    <col min="11" max="15" width="14.58203125" style="57" customWidth="1"/>
    <col min="16" max="16" width="3" style="54" customWidth="1"/>
    <col min="17" max="17" width="9.08203125" style="54" customWidth="1"/>
    <col min="18" max="16384" width="9.08203125" style="54"/>
  </cols>
  <sheetData>
    <row r="1" spans="1:16" ht="30" customHeight="1" x14ac:dyDescent="0.35">
      <c r="A1" s="50"/>
      <c r="B1" s="50"/>
      <c r="C1" s="51"/>
      <c r="D1" s="52"/>
      <c r="E1" s="53"/>
      <c r="F1" s="50"/>
      <c r="G1" s="53"/>
      <c r="H1" s="52"/>
      <c r="I1" s="52"/>
      <c r="J1" s="52"/>
      <c r="K1" s="53"/>
      <c r="L1" s="53"/>
      <c r="M1" s="53"/>
      <c r="N1" s="53"/>
      <c r="O1" s="53"/>
      <c r="P1" s="50"/>
    </row>
    <row r="2" spans="1:16" ht="30" customHeight="1" x14ac:dyDescent="0.35">
      <c r="A2" s="50"/>
      <c r="P2" s="50"/>
    </row>
    <row r="3" spans="1:16" s="59" customFormat="1" ht="49" customHeight="1" x14ac:dyDescent="0.35">
      <c r="A3" s="58"/>
      <c r="C3" s="124" t="s">
        <v>256</v>
      </c>
      <c r="D3" s="124" t="s">
        <v>257</v>
      </c>
      <c r="E3" s="128" t="s">
        <v>83</v>
      </c>
      <c r="F3" s="165" t="s">
        <v>82</v>
      </c>
      <c r="G3" s="128" t="s">
        <v>59</v>
      </c>
      <c r="H3" s="124" t="s">
        <v>258</v>
      </c>
      <c r="I3" s="166" t="s">
        <v>260</v>
      </c>
      <c r="J3" s="167" t="s">
        <v>66</v>
      </c>
      <c r="K3" s="128" t="s">
        <v>86</v>
      </c>
      <c r="L3" s="128" t="s">
        <v>61</v>
      </c>
      <c r="M3" s="128" t="s">
        <v>62</v>
      </c>
      <c r="N3" s="128" t="s">
        <v>63</v>
      </c>
      <c r="O3" s="128" t="s">
        <v>249</v>
      </c>
      <c r="P3" s="58"/>
    </row>
    <row r="4" spans="1:16" ht="30" customHeight="1" outlineLevel="1" x14ac:dyDescent="0.35">
      <c r="A4" s="50"/>
      <c r="C4" s="176" t="s">
        <v>280</v>
      </c>
      <c r="D4" s="150" t="s">
        <v>142</v>
      </c>
      <c r="E4" s="147" t="s">
        <v>79</v>
      </c>
      <c r="F4" s="150" t="s">
        <v>91</v>
      </c>
      <c r="G4" s="147" t="s">
        <v>54</v>
      </c>
      <c r="H4" s="146">
        <v>40000</v>
      </c>
      <c r="I4" s="155" t="s">
        <v>93</v>
      </c>
      <c r="J4" s="156" t="s">
        <v>94</v>
      </c>
      <c r="K4" s="157">
        <v>46181</v>
      </c>
      <c r="L4" s="157">
        <f>K4+10</f>
        <v>46191</v>
      </c>
      <c r="M4" s="157">
        <f>L4+5</f>
        <v>46196</v>
      </c>
      <c r="N4" s="157">
        <f>M4+5</f>
        <v>46201</v>
      </c>
      <c r="O4" s="157">
        <f>N4+5</f>
        <v>46206</v>
      </c>
      <c r="P4" s="50"/>
    </row>
    <row r="5" spans="1:16" ht="30" customHeight="1" outlineLevel="1" x14ac:dyDescent="0.35">
      <c r="A5" s="50"/>
      <c r="C5" s="60"/>
      <c r="D5" s="61"/>
      <c r="E5" s="61"/>
      <c r="F5" s="57"/>
      <c r="G5" s="61"/>
      <c r="H5" s="62">
        <f>SUM(H4:H4)</f>
        <v>40000</v>
      </c>
      <c r="I5" s="63"/>
      <c r="J5" s="64"/>
      <c r="K5" s="65"/>
      <c r="L5" s="65"/>
      <c r="M5" s="65"/>
      <c r="N5" s="65"/>
      <c r="O5" s="65"/>
      <c r="P5" s="50"/>
    </row>
    <row r="6" spans="1:16" ht="30" customHeight="1" x14ac:dyDescent="0.35">
      <c r="A6" s="50"/>
      <c r="B6" s="50"/>
      <c r="C6" s="51"/>
      <c r="D6" s="52"/>
      <c r="E6" s="53"/>
      <c r="F6" s="50"/>
      <c r="G6" s="53"/>
      <c r="H6" s="52"/>
      <c r="I6" s="52"/>
      <c r="J6" s="52"/>
      <c r="K6" s="53"/>
      <c r="L6" s="53"/>
      <c r="M6" s="53"/>
      <c r="N6" s="53"/>
      <c r="O6" s="53"/>
      <c r="P6" s="50"/>
    </row>
  </sheetData>
  <autoFilter ref="C3:O10" xr:uid="{77026683-9E75-4811-AF39-7A8FF4849088}"/>
  <dataValidations count="1">
    <dataValidation type="textLength" allowBlank="1" showInputMessage="1" showErrorMessage="1" errorTitle="Character Length" error="Value can not exceed 250 characters" sqref="C5" xr:uid="{C2BAEA05-AD0A-4650-BA9E-28BB0D6E4496}">
      <formula1>0</formula1>
      <formula2>250</formula2>
    </dataValidation>
  </dataValidations>
  <pageMargins left="0.25" right="0.25" top="1" bottom="1" header="0.5" footer="0.5"/>
  <pageSetup paperSize="0" orientation="landscape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O44"/>
  <sheetViews>
    <sheetView showGridLines="0" topLeftCell="F3" zoomScale="70" zoomScaleNormal="70" workbookViewId="0">
      <selection activeCell="H12" sqref="H12"/>
    </sheetView>
  </sheetViews>
  <sheetFormatPr defaultColWidth="22.08203125" defaultRowHeight="15.5" x14ac:dyDescent="0.35"/>
  <cols>
    <col min="1" max="5" width="0" style="4" hidden="1" customWidth="1"/>
    <col min="6" max="6" width="2" style="4" customWidth="1"/>
    <col min="7" max="7" width="4" style="4" customWidth="1"/>
    <col min="8" max="8" width="22.08203125" style="4"/>
    <col min="9" max="9" width="35" style="4" customWidth="1"/>
    <col min="10" max="10" width="0" style="4" hidden="1" customWidth="1"/>
    <col min="11" max="11" width="1.83203125" style="4" customWidth="1"/>
    <col min="12" max="12" width="22.08203125" style="4"/>
    <col min="13" max="13" width="36.5" style="4" customWidth="1"/>
    <col min="14" max="14" width="4.5" style="4" customWidth="1"/>
    <col min="15" max="15" width="2.58203125" style="4" customWidth="1"/>
    <col min="16" max="258" width="22.08203125" style="4"/>
    <col min="259" max="263" width="0" style="4" hidden="1" customWidth="1"/>
    <col min="264" max="264" width="1.83203125" style="4" customWidth="1"/>
    <col min="265" max="265" width="22.08203125" style="4"/>
    <col min="266" max="266" width="35" style="4" customWidth="1"/>
    <col min="267" max="267" width="0" style="4" hidden="1" customWidth="1"/>
    <col min="268" max="268" width="1.83203125" style="4" customWidth="1"/>
    <col min="269" max="269" width="22.08203125" style="4"/>
    <col min="270" max="270" width="36.5" style="4" customWidth="1"/>
    <col min="271" max="514" width="22.08203125" style="4"/>
    <col min="515" max="519" width="0" style="4" hidden="1" customWidth="1"/>
    <col min="520" max="520" width="1.83203125" style="4" customWidth="1"/>
    <col min="521" max="521" width="22.08203125" style="4"/>
    <col min="522" max="522" width="35" style="4" customWidth="1"/>
    <col min="523" max="523" width="0" style="4" hidden="1" customWidth="1"/>
    <col min="524" max="524" width="1.83203125" style="4" customWidth="1"/>
    <col min="525" max="525" width="22.08203125" style="4"/>
    <col min="526" max="526" width="36.5" style="4" customWidth="1"/>
    <col min="527" max="770" width="22.08203125" style="4"/>
    <col min="771" max="775" width="0" style="4" hidden="1" customWidth="1"/>
    <col min="776" max="776" width="1.83203125" style="4" customWidth="1"/>
    <col min="777" max="777" width="22.08203125" style="4"/>
    <col min="778" max="778" width="35" style="4" customWidth="1"/>
    <col min="779" max="779" width="0" style="4" hidden="1" customWidth="1"/>
    <col min="780" max="780" width="1.83203125" style="4" customWidth="1"/>
    <col min="781" max="781" width="22.08203125" style="4"/>
    <col min="782" max="782" width="36.5" style="4" customWidth="1"/>
    <col min="783" max="1026" width="22.08203125" style="4"/>
    <col min="1027" max="1031" width="0" style="4" hidden="1" customWidth="1"/>
    <col min="1032" max="1032" width="1.83203125" style="4" customWidth="1"/>
    <col min="1033" max="1033" width="22.08203125" style="4"/>
    <col min="1034" max="1034" width="35" style="4" customWidth="1"/>
    <col min="1035" max="1035" width="0" style="4" hidden="1" customWidth="1"/>
    <col min="1036" max="1036" width="1.83203125" style="4" customWidth="1"/>
    <col min="1037" max="1037" width="22.08203125" style="4"/>
    <col min="1038" max="1038" width="36.5" style="4" customWidth="1"/>
    <col min="1039" max="1282" width="22.08203125" style="4"/>
    <col min="1283" max="1287" width="0" style="4" hidden="1" customWidth="1"/>
    <col min="1288" max="1288" width="1.83203125" style="4" customWidth="1"/>
    <col min="1289" max="1289" width="22.08203125" style="4"/>
    <col min="1290" max="1290" width="35" style="4" customWidth="1"/>
    <col min="1291" max="1291" width="0" style="4" hidden="1" customWidth="1"/>
    <col min="1292" max="1292" width="1.83203125" style="4" customWidth="1"/>
    <col min="1293" max="1293" width="22.08203125" style="4"/>
    <col min="1294" max="1294" width="36.5" style="4" customWidth="1"/>
    <col min="1295" max="1538" width="22.08203125" style="4"/>
    <col min="1539" max="1543" width="0" style="4" hidden="1" customWidth="1"/>
    <col min="1544" max="1544" width="1.83203125" style="4" customWidth="1"/>
    <col min="1545" max="1545" width="22.08203125" style="4"/>
    <col min="1546" max="1546" width="35" style="4" customWidth="1"/>
    <col min="1547" max="1547" width="0" style="4" hidden="1" customWidth="1"/>
    <col min="1548" max="1548" width="1.83203125" style="4" customWidth="1"/>
    <col min="1549" max="1549" width="22.08203125" style="4"/>
    <col min="1550" max="1550" width="36.5" style="4" customWidth="1"/>
    <col min="1551" max="1794" width="22.08203125" style="4"/>
    <col min="1795" max="1799" width="0" style="4" hidden="1" customWidth="1"/>
    <col min="1800" max="1800" width="1.83203125" style="4" customWidth="1"/>
    <col min="1801" max="1801" width="22.08203125" style="4"/>
    <col min="1802" max="1802" width="35" style="4" customWidth="1"/>
    <col min="1803" max="1803" width="0" style="4" hidden="1" customWidth="1"/>
    <col min="1804" max="1804" width="1.83203125" style="4" customWidth="1"/>
    <col min="1805" max="1805" width="22.08203125" style="4"/>
    <col min="1806" max="1806" width="36.5" style="4" customWidth="1"/>
    <col min="1807" max="2050" width="22.08203125" style="4"/>
    <col min="2051" max="2055" width="0" style="4" hidden="1" customWidth="1"/>
    <col min="2056" max="2056" width="1.83203125" style="4" customWidth="1"/>
    <col min="2057" max="2057" width="22.08203125" style="4"/>
    <col min="2058" max="2058" width="35" style="4" customWidth="1"/>
    <col min="2059" max="2059" width="0" style="4" hidden="1" customWidth="1"/>
    <col min="2060" max="2060" width="1.83203125" style="4" customWidth="1"/>
    <col min="2061" max="2061" width="22.08203125" style="4"/>
    <col min="2062" max="2062" width="36.5" style="4" customWidth="1"/>
    <col min="2063" max="2306" width="22.08203125" style="4"/>
    <col min="2307" max="2311" width="0" style="4" hidden="1" customWidth="1"/>
    <col min="2312" max="2312" width="1.83203125" style="4" customWidth="1"/>
    <col min="2313" max="2313" width="22.08203125" style="4"/>
    <col min="2314" max="2314" width="35" style="4" customWidth="1"/>
    <col min="2315" max="2315" width="0" style="4" hidden="1" customWidth="1"/>
    <col min="2316" max="2316" width="1.83203125" style="4" customWidth="1"/>
    <col min="2317" max="2317" width="22.08203125" style="4"/>
    <col min="2318" max="2318" width="36.5" style="4" customWidth="1"/>
    <col min="2319" max="2562" width="22.08203125" style="4"/>
    <col min="2563" max="2567" width="0" style="4" hidden="1" customWidth="1"/>
    <col min="2568" max="2568" width="1.83203125" style="4" customWidth="1"/>
    <col min="2569" max="2569" width="22.08203125" style="4"/>
    <col min="2570" max="2570" width="35" style="4" customWidth="1"/>
    <col min="2571" max="2571" width="0" style="4" hidden="1" customWidth="1"/>
    <col min="2572" max="2572" width="1.83203125" style="4" customWidth="1"/>
    <col min="2573" max="2573" width="22.08203125" style="4"/>
    <col min="2574" max="2574" width="36.5" style="4" customWidth="1"/>
    <col min="2575" max="2818" width="22.08203125" style="4"/>
    <col min="2819" max="2823" width="0" style="4" hidden="1" customWidth="1"/>
    <col min="2824" max="2824" width="1.83203125" style="4" customWidth="1"/>
    <col min="2825" max="2825" width="22.08203125" style="4"/>
    <col min="2826" max="2826" width="35" style="4" customWidth="1"/>
    <col min="2827" max="2827" width="0" style="4" hidden="1" customWidth="1"/>
    <col min="2828" max="2828" width="1.83203125" style="4" customWidth="1"/>
    <col min="2829" max="2829" width="22.08203125" style="4"/>
    <col min="2830" max="2830" width="36.5" style="4" customWidth="1"/>
    <col min="2831" max="3074" width="22.08203125" style="4"/>
    <col min="3075" max="3079" width="0" style="4" hidden="1" customWidth="1"/>
    <col min="3080" max="3080" width="1.83203125" style="4" customWidth="1"/>
    <col min="3081" max="3081" width="22.08203125" style="4"/>
    <col min="3082" max="3082" width="35" style="4" customWidth="1"/>
    <col min="3083" max="3083" width="0" style="4" hidden="1" customWidth="1"/>
    <col min="3084" max="3084" width="1.83203125" style="4" customWidth="1"/>
    <col min="3085" max="3085" width="22.08203125" style="4"/>
    <col min="3086" max="3086" width="36.5" style="4" customWidth="1"/>
    <col min="3087" max="3330" width="22.08203125" style="4"/>
    <col min="3331" max="3335" width="0" style="4" hidden="1" customWidth="1"/>
    <col min="3336" max="3336" width="1.83203125" style="4" customWidth="1"/>
    <col min="3337" max="3337" width="22.08203125" style="4"/>
    <col min="3338" max="3338" width="35" style="4" customWidth="1"/>
    <col min="3339" max="3339" width="0" style="4" hidden="1" customWidth="1"/>
    <col min="3340" max="3340" width="1.83203125" style="4" customWidth="1"/>
    <col min="3341" max="3341" width="22.08203125" style="4"/>
    <col min="3342" max="3342" width="36.5" style="4" customWidth="1"/>
    <col min="3343" max="3586" width="22.08203125" style="4"/>
    <col min="3587" max="3591" width="0" style="4" hidden="1" customWidth="1"/>
    <col min="3592" max="3592" width="1.83203125" style="4" customWidth="1"/>
    <col min="3593" max="3593" width="22.08203125" style="4"/>
    <col min="3594" max="3594" width="35" style="4" customWidth="1"/>
    <col min="3595" max="3595" width="0" style="4" hidden="1" customWidth="1"/>
    <col min="3596" max="3596" width="1.83203125" style="4" customWidth="1"/>
    <col min="3597" max="3597" width="22.08203125" style="4"/>
    <col min="3598" max="3598" width="36.5" style="4" customWidth="1"/>
    <col min="3599" max="3842" width="22.08203125" style="4"/>
    <col min="3843" max="3847" width="0" style="4" hidden="1" customWidth="1"/>
    <col min="3848" max="3848" width="1.83203125" style="4" customWidth="1"/>
    <col min="3849" max="3849" width="22.08203125" style="4"/>
    <col min="3850" max="3850" width="35" style="4" customWidth="1"/>
    <col min="3851" max="3851" width="0" style="4" hidden="1" customWidth="1"/>
    <col min="3852" max="3852" width="1.83203125" style="4" customWidth="1"/>
    <col min="3853" max="3853" width="22.08203125" style="4"/>
    <col min="3854" max="3854" width="36.5" style="4" customWidth="1"/>
    <col min="3855" max="4098" width="22.08203125" style="4"/>
    <col min="4099" max="4103" width="0" style="4" hidden="1" customWidth="1"/>
    <col min="4104" max="4104" width="1.83203125" style="4" customWidth="1"/>
    <col min="4105" max="4105" width="22.08203125" style="4"/>
    <col min="4106" max="4106" width="35" style="4" customWidth="1"/>
    <col min="4107" max="4107" width="0" style="4" hidden="1" customWidth="1"/>
    <col min="4108" max="4108" width="1.83203125" style="4" customWidth="1"/>
    <col min="4109" max="4109" width="22.08203125" style="4"/>
    <col min="4110" max="4110" width="36.5" style="4" customWidth="1"/>
    <col min="4111" max="4354" width="22.08203125" style="4"/>
    <col min="4355" max="4359" width="0" style="4" hidden="1" customWidth="1"/>
    <col min="4360" max="4360" width="1.83203125" style="4" customWidth="1"/>
    <col min="4361" max="4361" width="22.08203125" style="4"/>
    <col min="4362" max="4362" width="35" style="4" customWidth="1"/>
    <col min="4363" max="4363" width="0" style="4" hidden="1" customWidth="1"/>
    <col min="4364" max="4364" width="1.83203125" style="4" customWidth="1"/>
    <col min="4365" max="4365" width="22.08203125" style="4"/>
    <col min="4366" max="4366" width="36.5" style="4" customWidth="1"/>
    <col min="4367" max="4610" width="22.08203125" style="4"/>
    <col min="4611" max="4615" width="0" style="4" hidden="1" customWidth="1"/>
    <col min="4616" max="4616" width="1.83203125" style="4" customWidth="1"/>
    <col min="4617" max="4617" width="22.08203125" style="4"/>
    <col min="4618" max="4618" width="35" style="4" customWidth="1"/>
    <col min="4619" max="4619" width="0" style="4" hidden="1" customWidth="1"/>
    <col min="4620" max="4620" width="1.83203125" style="4" customWidth="1"/>
    <col min="4621" max="4621" width="22.08203125" style="4"/>
    <col min="4622" max="4622" width="36.5" style="4" customWidth="1"/>
    <col min="4623" max="4866" width="22.08203125" style="4"/>
    <col min="4867" max="4871" width="0" style="4" hidden="1" customWidth="1"/>
    <col min="4872" max="4872" width="1.83203125" style="4" customWidth="1"/>
    <col min="4873" max="4873" width="22.08203125" style="4"/>
    <col min="4874" max="4874" width="35" style="4" customWidth="1"/>
    <col min="4875" max="4875" width="0" style="4" hidden="1" customWidth="1"/>
    <col min="4876" max="4876" width="1.83203125" style="4" customWidth="1"/>
    <col min="4877" max="4877" width="22.08203125" style="4"/>
    <col min="4878" max="4878" width="36.5" style="4" customWidth="1"/>
    <col min="4879" max="5122" width="22.08203125" style="4"/>
    <col min="5123" max="5127" width="0" style="4" hidden="1" customWidth="1"/>
    <col min="5128" max="5128" width="1.83203125" style="4" customWidth="1"/>
    <col min="5129" max="5129" width="22.08203125" style="4"/>
    <col min="5130" max="5130" width="35" style="4" customWidth="1"/>
    <col min="5131" max="5131" width="0" style="4" hidden="1" customWidth="1"/>
    <col min="5132" max="5132" width="1.83203125" style="4" customWidth="1"/>
    <col min="5133" max="5133" width="22.08203125" style="4"/>
    <col min="5134" max="5134" width="36.5" style="4" customWidth="1"/>
    <col min="5135" max="5378" width="22.08203125" style="4"/>
    <col min="5379" max="5383" width="0" style="4" hidden="1" customWidth="1"/>
    <col min="5384" max="5384" width="1.83203125" style="4" customWidth="1"/>
    <col min="5385" max="5385" width="22.08203125" style="4"/>
    <col min="5386" max="5386" width="35" style="4" customWidth="1"/>
    <col min="5387" max="5387" width="0" style="4" hidden="1" customWidth="1"/>
    <col min="5388" max="5388" width="1.83203125" style="4" customWidth="1"/>
    <col min="5389" max="5389" width="22.08203125" style="4"/>
    <col min="5390" max="5390" width="36.5" style="4" customWidth="1"/>
    <col min="5391" max="5634" width="22.08203125" style="4"/>
    <col min="5635" max="5639" width="0" style="4" hidden="1" customWidth="1"/>
    <col min="5640" max="5640" width="1.83203125" style="4" customWidth="1"/>
    <col min="5641" max="5641" width="22.08203125" style="4"/>
    <col min="5642" max="5642" width="35" style="4" customWidth="1"/>
    <col min="5643" max="5643" width="0" style="4" hidden="1" customWidth="1"/>
    <col min="5644" max="5644" width="1.83203125" style="4" customWidth="1"/>
    <col min="5645" max="5645" width="22.08203125" style="4"/>
    <col min="5646" max="5646" width="36.5" style="4" customWidth="1"/>
    <col min="5647" max="5890" width="22.08203125" style="4"/>
    <col min="5891" max="5895" width="0" style="4" hidden="1" customWidth="1"/>
    <col min="5896" max="5896" width="1.83203125" style="4" customWidth="1"/>
    <col min="5897" max="5897" width="22.08203125" style="4"/>
    <col min="5898" max="5898" width="35" style="4" customWidth="1"/>
    <col min="5899" max="5899" width="0" style="4" hidden="1" customWidth="1"/>
    <col min="5900" max="5900" width="1.83203125" style="4" customWidth="1"/>
    <col min="5901" max="5901" width="22.08203125" style="4"/>
    <col min="5902" max="5902" width="36.5" style="4" customWidth="1"/>
    <col min="5903" max="6146" width="22.08203125" style="4"/>
    <col min="6147" max="6151" width="0" style="4" hidden="1" customWidth="1"/>
    <col min="6152" max="6152" width="1.83203125" style="4" customWidth="1"/>
    <col min="6153" max="6153" width="22.08203125" style="4"/>
    <col min="6154" max="6154" width="35" style="4" customWidth="1"/>
    <col min="6155" max="6155" width="0" style="4" hidden="1" customWidth="1"/>
    <col min="6156" max="6156" width="1.83203125" style="4" customWidth="1"/>
    <col min="6157" max="6157" width="22.08203125" style="4"/>
    <col min="6158" max="6158" width="36.5" style="4" customWidth="1"/>
    <col min="6159" max="6402" width="22.08203125" style="4"/>
    <col min="6403" max="6407" width="0" style="4" hidden="1" customWidth="1"/>
    <col min="6408" max="6408" width="1.83203125" style="4" customWidth="1"/>
    <col min="6409" max="6409" width="22.08203125" style="4"/>
    <col min="6410" max="6410" width="35" style="4" customWidth="1"/>
    <col min="6411" max="6411" width="0" style="4" hidden="1" customWidth="1"/>
    <col min="6412" max="6412" width="1.83203125" style="4" customWidth="1"/>
    <col min="6413" max="6413" width="22.08203125" style="4"/>
    <col min="6414" max="6414" width="36.5" style="4" customWidth="1"/>
    <col min="6415" max="6658" width="22.08203125" style="4"/>
    <col min="6659" max="6663" width="0" style="4" hidden="1" customWidth="1"/>
    <col min="6664" max="6664" width="1.83203125" style="4" customWidth="1"/>
    <col min="6665" max="6665" width="22.08203125" style="4"/>
    <col min="6666" max="6666" width="35" style="4" customWidth="1"/>
    <col min="6667" max="6667" width="0" style="4" hidden="1" customWidth="1"/>
    <col min="6668" max="6668" width="1.83203125" style="4" customWidth="1"/>
    <col min="6669" max="6669" width="22.08203125" style="4"/>
    <col min="6670" max="6670" width="36.5" style="4" customWidth="1"/>
    <col min="6671" max="6914" width="22.08203125" style="4"/>
    <col min="6915" max="6919" width="0" style="4" hidden="1" customWidth="1"/>
    <col min="6920" max="6920" width="1.83203125" style="4" customWidth="1"/>
    <col min="6921" max="6921" width="22.08203125" style="4"/>
    <col min="6922" max="6922" width="35" style="4" customWidth="1"/>
    <col min="6923" max="6923" width="0" style="4" hidden="1" customWidth="1"/>
    <col min="6924" max="6924" width="1.83203125" style="4" customWidth="1"/>
    <col min="6925" max="6925" width="22.08203125" style="4"/>
    <col min="6926" max="6926" width="36.5" style="4" customWidth="1"/>
    <col min="6927" max="7170" width="22.08203125" style="4"/>
    <col min="7171" max="7175" width="0" style="4" hidden="1" customWidth="1"/>
    <col min="7176" max="7176" width="1.83203125" style="4" customWidth="1"/>
    <col min="7177" max="7177" width="22.08203125" style="4"/>
    <col min="7178" max="7178" width="35" style="4" customWidth="1"/>
    <col min="7179" max="7179" width="0" style="4" hidden="1" customWidth="1"/>
    <col min="7180" max="7180" width="1.83203125" style="4" customWidth="1"/>
    <col min="7181" max="7181" width="22.08203125" style="4"/>
    <col min="7182" max="7182" width="36.5" style="4" customWidth="1"/>
    <col min="7183" max="7426" width="22.08203125" style="4"/>
    <col min="7427" max="7431" width="0" style="4" hidden="1" customWidth="1"/>
    <col min="7432" max="7432" width="1.83203125" style="4" customWidth="1"/>
    <col min="7433" max="7433" width="22.08203125" style="4"/>
    <col min="7434" max="7434" width="35" style="4" customWidth="1"/>
    <col min="7435" max="7435" width="0" style="4" hidden="1" customWidth="1"/>
    <col min="7436" max="7436" width="1.83203125" style="4" customWidth="1"/>
    <col min="7437" max="7437" width="22.08203125" style="4"/>
    <col min="7438" max="7438" width="36.5" style="4" customWidth="1"/>
    <col min="7439" max="7682" width="22.08203125" style="4"/>
    <col min="7683" max="7687" width="0" style="4" hidden="1" customWidth="1"/>
    <col min="7688" max="7688" width="1.83203125" style="4" customWidth="1"/>
    <col min="7689" max="7689" width="22.08203125" style="4"/>
    <col min="7690" max="7690" width="35" style="4" customWidth="1"/>
    <col min="7691" max="7691" width="0" style="4" hidden="1" customWidth="1"/>
    <col min="7692" max="7692" width="1.83203125" style="4" customWidth="1"/>
    <col min="7693" max="7693" width="22.08203125" style="4"/>
    <col min="7694" max="7694" width="36.5" style="4" customWidth="1"/>
    <col min="7695" max="7938" width="22.08203125" style="4"/>
    <col min="7939" max="7943" width="0" style="4" hidden="1" customWidth="1"/>
    <col min="7944" max="7944" width="1.83203125" style="4" customWidth="1"/>
    <col min="7945" max="7945" width="22.08203125" style="4"/>
    <col min="7946" max="7946" width="35" style="4" customWidth="1"/>
    <col min="7947" max="7947" width="0" style="4" hidden="1" customWidth="1"/>
    <col min="7948" max="7948" width="1.83203125" style="4" customWidth="1"/>
    <col min="7949" max="7949" width="22.08203125" style="4"/>
    <col min="7950" max="7950" width="36.5" style="4" customWidth="1"/>
    <col min="7951" max="8194" width="22.08203125" style="4"/>
    <col min="8195" max="8199" width="0" style="4" hidden="1" customWidth="1"/>
    <col min="8200" max="8200" width="1.83203125" style="4" customWidth="1"/>
    <col min="8201" max="8201" width="22.08203125" style="4"/>
    <col min="8202" max="8202" width="35" style="4" customWidth="1"/>
    <col min="8203" max="8203" width="0" style="4" hidden="1" customWidth="1"/>
    <col min="8204" max="8204" width="1.83203125" style="4" customWidth="1"/>
    <col min="8205" max="8205" width="22.08203125" style="4"/>
    <col min="8206" max="8206" width="36.5" style="4" customWidth="1"/>
    <col min="8207" max="8450" width="22.08203125" style="4"/>
    <col min="8451" max="8455" width="0" style="4" hidden="1" customWidth="1"/>
    <col min="8456" max="8456" width="1.83203125" style="4" customWidth="1"/>
    <col min="8457" max="8457" width="22.08203125" style="4"/>
    <col min="8458" max="8458" width="35" style="4" customWidth="1"/>
    <col min="8459" max="8459" width="0" style="4" hidden="1" customWidth="1"/>
    <col min="8460" max="8460" width="1.83203125" style="4" customWidth="1"/>
    <col min="8461" max="8461" width="22.08203125" style="4"/>
    <col min="8462" max="8462" width="36.5" style="4" customWidth="1"/>
    <col min="8463" max="8706" width="22.08203125" style="4"/>
    <col min="8707" max="8711" width="0" style="4" hidden="1" customWidth="1"/>
    <col min="8712" max="8712" width="1.83203125" style="4" customWidth="1"/>
    <col min="8713" max="8713" width="22.08203125" style="4"/>
    <col min="8714" max="8714" width="35" style="4" customWidth="1"/>
    <col min="8715" max="8715" width="0" style="4" hidden="1" customWidth="1"/>
    <col min="8716" max="8716" width="1.83203125" style="4" customWidth="1"/>
    <col min="8717" max="8717" width="22.08203125" style="4"/>
    <col min="8718" max="8718" width="36.5" style="4" customWidth="1"/>
    <col min="8719" max="8962" width="22.08203125" style="4"/>
    <col min="8963" max="8967" width="0" style="4" hidden="1" customWidth="1"/>
    <col min="8968" max="8968" width="1.83203125" style="4" customWidth="1"/>
    <col min="8969" max="8969" width="22.08203125" style="4"/>
    <col min="8970" max="8970" width="35" style="4" customWidth="1"/>
    <col min="8971" max="8971" width="0" style="4" hidden="1" customWidth="1"/>
    <col min="8972" max="8972" width="1.83203125" style="4" customWidth="1"/>
    <col min="8973" max="8973" width="22.08203125" style="4"/>
    <col min="8974" max="8974" width="36.5" style="4" customWidth="1"/>
    <col min="8975" max="9218" width="22.08203125" style="4"/>
    <col min="9219" max="9223" width="0" style="4" hidden="1" customWidth="1"/>
    <col min="9224" max="9224" width="1.83203125" style="4" customWidth="1"/>
    <col min="9225" max="9225" width="22.08203125" style="4"/>
    <col min="9226" max="9226" width="35" style="4" customWidth="1"/>
    <col min="9227" max="9227" width="0" style="4" hidden="1" customWidth="1"/>
    <col min="9228" max="9228" width="1.83203125" style="4" customWidth="1"/>
    <col min="9229" max="9229" width="22.08203125" style="4"/>
    <col min="9230" max="9230" width="36.5" style="4" customWidth="1"/>
    <col min="9231" max="9474" width="22.08203125" style="4"/>
    <col min="9475" max="9479" width="0" style="4" hidden="1" customWidth="1"/>
    <col min="9480" max="9480" width="1.83203125" style="4" customWidth="1"/>
    <col min="9481" max="9481" width="22.08203125" style="4"/>
    <col min="9482" max="9482" width="35" style="4" customWidth="1"/>
    <col min="9483" max="9483" width="0" style="4" hidden="1" customWidth="1"/>
    <col min="9484" max="9484" width="1.83203125" style="4" customWidth="1"/>
    <col min="9485" max="9485" width="22.08203125" style="4"/>
    <col min="9486" max="9486" width="36.5" style="4" customWidth="1"/>
    <col min="9487" max="9730" width="22.08203125" style="4"/>
    <col min="9731" max="9735" width="0" style="4" hidden="1" customWidth="1"/>
    <col min="9736" max="9736" width="1.83203125" style="4" customWidth="1"/>
    <col min="9737" max="9737" width="22.08203125" style="4"/>
    <col min="9738" max="9738" width="35" style="4" customWidth="1"/>
    <col min="9739" max="9739" width="0" style="4" hidden="1" customWidth="1"/>
    <col min="9740" max="9740" width="1.83203125" style="4" customWidth="1"/>
    <col min="9741" max="9741" width="22.08203125" style="4"/>
    <col min="9742" max="9742" width="36.5" style="4" customWidth="1"/>
    <col min="9743" max="9986" width="22.08203125" style="4"/>
    <col min="9987" max="9991" width="0" style="4" hidden="1" customWidth="1"/>
    <col min="9992" max="9992" width="1.83203125" style="4" customWidth="1"/>
    <col min="9993" max="9993" width="22.08203125" style="4"/>
    <col min="9994" max="9994" width="35" style="4" customWidth="1"/>
    <col min="9995" max="9995" width="0" style="4" hidden="1" customWidth="1"/>
    <col min="9996" max="9996" width="1.83203125" style="4" customWidth="1"/>
    <col min="9997" max="9997" width="22.08203125" style="4"/>
    <col min="9998" max="9998" width="36.5" style="4" customWidth="1"/>
    <col min="9999" max="10242" width="22.08203125" style="4"/>
    <col min="10243" max="10247" width="0" style="4" hidden="1" customWidth="1"/>
    <col min="10248" max="10248" width="1.83203125" style="4" customWidth="1"/>
    <col min="10249" max="10249" width="22.08203125" style="4"/>
    <col min="10250" max="10250" width="35" style="4" customWidth="1"/>
    <col min="10251" max="10251" width="0" style="4" hidden="1" customWidth="1"/>
    <col min="10252" max="10252" width="1.83203125" style="4" customWidth="1"/>
    <col min="10253" max="10253" width="22.08203125" style="4"/>
    <col min="10254" max="10254" width="36.5" style="4" customWidth="1"/>
    <col min="10255" max="10498" width="22.08203125" style="4"/>
    <col min="10499" max="10503" width="0" style="4" hidden="1" customWidth="1"/>
    <col min="10504" max="10504" width="1.83203125" style="4" customWidth="1"/>
    <col min="10505" max="10505" width="22.08203125" style="4"/>
    <col min="10506" max="10506" width="35" style="4" customWidth="1"/>
    <col min="10507" max="10507" width="0" style="4" hidden="1" customWidth="1"/>
    <col min="10508" max="10508" width="1.83203125" style="4" customWidth="1"/>
    <col min="10509" max="10509" width="22.08203125" style="4"/>
    <col min="10510" max="10510" width="36.5" style="4" customWidth="1"/>
    <col min="10511" max="10754" width="22.08203125" style="4"/>
    <col min="10755" max="10759" width="0" style="4" hidden="1" customWidth="1"/>
    <col min="10760" max="10760" width="1.83203125" style="4" customWidth="1"/>
    <col min="10761" max="10761" width="22.08203125" style="4"/>
    <col min="10762" max="10762" width="35" style="4" customWidth="1"/>
    <col min="10763" max="10763" width="0" style="4" hidden="1" customWidth="1"/>
    <col min="10764" max="10764" width="1.83203125" style="4" customWidth="1"/>
    <col min="10765" max="10765" width="22.08203125" style="4"/>
    <col min="10766" max="10766" width="36.5" style="4" customWidth="1"/>
    <col min="10767" max="11010" width="22.08203125" style="4"/>
    <col min="11011" max="11015" width="0" style="4" hidden="1" customWidth="1"/>
    <col min="11016" max="11016" width="1.83203125" style="4" customWidth="1"/>
    <col min="11017" max="11017" width="22.08203125" style="4"/>
    <col min="11018" max="11018" width="35" style="4" customWidth="1"/>
    <col min="11019" max="11019" width="0" style="4" hidden="1" customWidth="1"/>
    <col min="11020" max="11020" width="1.83203125" style="4" customWidth="1"/>
    <col min="11021" max="11021" width="22.08203125" style="4"/>
    <col min="11022" max="11022" width="36.5" style="4" customWidth="1"/>
    <col min="11023" max="11266" width="22.08203125" style="4"/>
    <col min="11267" max="11271" width="0" style="4" hidden="1" customWidth="1"/>
    <col min="11272" max="11272" width="1.83203125" style="4" customWidth="1"/>
    <col min="11273" max="11273" width="22.08203125" style="4"/>
    <col min="11274" max="11274" width="35" style="4" customWidth="1"/>
    <col min="11275" max="11275" width="0" style="4" hidden="1" customWidth="1"/>
    <col min="11276" max="11276" width="1.83203125" style="4" customWidth="1"/>
    <col min="11277" max="11277" width="22.08203125" style="4"/>
    <col min="11278" max="11278" width="36.5" style="4" customWidth="1"/>
    <col min="11279" max="11522" width="22.08203125" style="4"/>
    <col min="11523" max="11527" width="0" style="4" hidden="1" customWidth="1"/>
    <col min="11528" max="11528" width="1.83203125" style="4" customWidth="1"/>
    <col min="11529" max="11529" width="22.08203125" style="4"/>
    <col min="11530" max="11530" width="35" style="4" customWidth="1"/>
    <col min="11531" max="11531" width="0" style="4" hidden="1" customWidth="1"/>
    <col min="11532" max="11532" width="1.83203125" style="4" customWidth="1"/>
    <col min="11533" max="11533" width="22.08203125" style="4"/>
    <col min="11534" max="11534" width="36.5" style="4" customWidth="1"/>
    <col min="11535" max="11778" width="22.08203125" style="4"/>
    <col min="11779" max="11783" width="0" style="4" hidden="1" customWidth="1"/>
    <col min="11784" max="11784" width="1.83203125" style="4" customWidth="1"/>
    <col min="11785" max="11785" width="22.08203125" style="4"/>
    <col min="11786" max="11786" width="35" style="4" customWidth="1"/>
    <col min="11787" max="11787" width="0" style="4" hidden="1" customWidth="1"/>
    <col min="11788" max="11788" width="1.83203125" style="4" customWidth="1"/>
    <col min="11789" max="11789" width="22.08203125" style="4"/>
    <col min="11790" max="11790" width="36.5" style="4" customWidth="1"/>
    <col min="11791" max="12034" width="22.08203125" style="4"/>
    <col min="12035" max="12039" width="0" style="4" hidden="1" customWidth="1"/>
    <col min="12040" max="12040" width="1.83203125" style="4" customWidth="1"/>
    <col min="12041" max="12041" width="22.08203125" style="4"/>
    <col min="12042" max="12042" width="35" style="4" customWidth="1"/>
    <col min="12043" max="12043" width="0" style="4" hidden="1" customWidth="1"/>
    <col min="12044" max="12044" width="1.83203125" style="4" customWidth="1"/>
    <col min="12045" max="12045" width="22.08203125" style="4"/>
    <col min="12046" max="12046" width="36.5" style="4" customWidth="1"/>
    <col min="12047" max="12290" width="22.08203125" style="4"/>
    <col min="12291" max="12295" width="0" style="4" hidden="1" customWidth="1"/>
    <col min="12296" max="12296" width="1.83203125" style="4" customWidth="1"/>
    <col min="12297" max="12297" width="22.08203125" style="4"/>
    <col min="12298" max="12298" width="35" style="4" customWidth="1"/>
    <col min="12299" max="12299" width="0" style="4" hidden="1" customWidth="1"/>
    <col min="12300" max="12300" width="1.83203125" style="4" customWidth="1"/>
    <col min="12301" max="12301" width="22.08203125" style="4"/>
    <col min="12302" max="12302" width="36.5" style="4" customWidth="1"/>
    <col min="12303" max="12546" width="22.08203125" style="4"/>
    <col min="12547" max="12551" width="0" style="4" hidden="1" customWidth="1"/>
    <col min="12552" max="12552" width="1.83203125" style="4" customWidth="1"/>
    <col min="12553" max="12553" width="22.08203125" style="4"/>
    <col min="12554" max="12554" width="35" style="4" customWidth="1"/>
    <col min="12555" max="12555" width="0" style="4" hidden="1" customWidth="1"/>
    <col min="12556" max="12556" width="1.83203125" style="4" customWidth="1"/>
    <col min="12557" max="12557" width="22.08203125" style="4"/>
    <col min="12558" max="12558" width="36.5" style="4" customWidth="1"/>
    <col min="12559" max="12802" width="22.08203125" style="4"/>
    <col min="12803" max="12807" width="0" style="4" hidden="1" customWidth="1"/>
    <col min="12808" max="12808" width="1.83203125" style="4" customWidth="1"/>
    <col min="12809" max="12809" width="22.08203125" style="4"/>
    <col min="12810" max="12810" width="35" style="4" customWidth="1"/>
    <col min="12811" max="12811" width="0" style="4" hidden="1" customWidth="1"/>
    <col min="12812" max="12812" width="1.83203125" style="4" customWidth="1"/>
    <col min="12813" max="12813" width="22.08203125" style="4"/>
    <col min="12814" max="12814" width="36.5" style="4" customWidth="1"/>
    <col min="12815" max="13058" width="22.08203125" style="4"/>
    <col min="13059" max="13063" width="0" style="4" hidden="1" customWidth="1"/>
    <col min="13064" max="13064" width="1.83203125" style="4" customWidth="1"/>
    <col min="13065" max="13065" width="22.08203125" style="4"/>
    <col min="13066" max="13066" width="35" style="4" customWidth="1"/>
    <col min="13067" max="13067" width="0" style="4" hidden="1" customWidth="1"/>
    <col min="13068" max="13068" width="1.83203125" style="4" customWidth="1"/>
    <col min="13069" max="13069" width="22.08203125" style="4"/>
    <col min="13070" max="13070" width="36.5" style="4" customWidth="1"/>
    <col min="13071" max="13314" width="22.08203125" style="4"/>
    <col min="13315" max="13319" width="0" style="4" hidden="1" customWidth="1"/>
    <col min="13320" max="13320" width="1.83203125" style="4" customWidth="1"/>
    <col min="13321" max="13321" width="22.08203125" style="4"/>
    <col min="13322" max="13322" width="35" style="4" customWidth="1"/>
    <col min="13323" max="13323" width="0" style="4" hidden="1" customWidth="1"/>
    <col min="13324" max="13324" width="1.83203125" style="4" customWidth="1"/>
    <col min="13325" max="13325" width="22.08203125" style="4"/>
    <col min="13326" max="13326" width="36.5" style="4" customWidth="1"/>
    <col min="13327" max="13570" width="22.08203125" style="4"/>
    <col min="13571" max="13575" width="0" style="4" hidden="1" customWidth="1"/>
    <col min="13576" max="13576" width="1.83203125" style="4" customWidth="1"/>
    <col min="13577" max="13577" width="22.08203125" style="4"/>
    <col min="13578" max="13578" width="35" style="4" customWidth="1"/>
    <col min="13579" max="13579" width="0" style="4" hidden="1" customWidth="1"/>
    <col min="13580" max="13580" width="1.83203125" style="4" customWidth="1"/>
    <col min="13581" max="13581" width="22.08203125" style="4"/>
    <col min="13582" max="13582" width="36.5" style="4" customWidth="1"/>
    <col min="13583" max="13826" width="22.08203125" style="4"/>
    <col min="13827" max="13831" width="0" style="4" hidden="1" customWidth="1"/>
    <col min="13832" max="13832" width="1.83203125" style="4" customWidth="1"/>
    <col min="13833" max="13833" width="22.08203125" style="4"/>
    <col min="13834" max="13834" width="35" style="4" customWidth="1"/>
    <col min="13835" max="13835" width="0" style="4" hidden="1" customWidth="1"/>
    <col min="13836" max="13836" width="1.83203125" style="4" customWidth="1"/>
    <col min="13837" max="13837" width="22.08203125" style="4"/>
    <col min="13838" max="13838" width="36.5" style="4" customWidth="1"/>
    <col min="13839" max="14082" width="22.08203125" style="4"/>
    <col min="14083" max="14087" width="0" style="4" hidden="1" customWidth="1"/>
    <col min="14088" max="14088" width="1.83203125" style="4" customWidth="1"/>
    <col min="14089" max="14089" width="22.08203125" style="4"/>
    <col min="14090" max="14090" width="35" style="4" customWidth="1"/>
    <col min="14091" max="14091" width="0" style="4" hidden="1" customWidth="1"/>
    <col min="14092" max="14092" width="1.83203125" style="4" customWidth="1"/>
    <col min="14093" max="14093" width="22.08203125" style="4"/>
    <col min="14094" max="14094" width="36.5" style="4" customWidth="1"/>
    <col min="14095" max="14338" width="22.08203125" style="4"/>
    <col min="14339" max="14343" width="0" style="4" hidden="1" customWidth="1"/>
    <col min="14344" max="14344" width="1.83203125" style="4" customWidth="1"/>
    <col min="14345" max="14345" width="22.08203125" style="4"/>
    <col min="14346" max="14346" width="35" style="4" customWidth="1"/>
    <col min="14347" max="14347" width="0" style="4" hidden="1" customWidth="1"/>
    <col min="14348" max="14348" width="1.83203125" style="4" customWidth="1"/>
    <col min="14349" max="14349" width="22.08203125" style="4"/>
    <col min="14350" max="14350" width="36.5" style="4" customWidth="1"/>
    <col min="14351" max="14594" width="22.08203125" style="4"/>
    <col min="14595" max="14599" width="0" style="4" hidden="1" customWidth="1"/>
    <col min="14600" max="14600" width="1.83203125" style="4" customWidth="1"/>
    <col min="14601" max="14601" width="22.08203125" style="4"/>
    <col min="14602" max="14602" width="35" style="4" customWidth="1"/>
    <col min="14603" max="14603" width="0" style="4" hidden="1" customWidth="1"/>
    <col min="14604" max="14604" width="1.83203125" style="4" customWidth="1"/>
    <col min="14605" max="14605" width="22.08203125" style="4"/>
    <col min="14606" max="14606" width="36.5" style="4" customWidth="1"/>
    <col min="14607" max="14850" width="22.08203125" style="4"/>
    <col min="14851" max="14855" width="0" style="4" hidden="1" customWidth="1"/>
    <col min="14856" max="14856" width="1.83203125" style="4" customWidth="1"/>
    <col min="14857" max="14857" width="22.08203125" style="4"/>
    <col min="14858" max="14858" width="35" style="4" customWidth="1"/>
    <col min="14859" max="14859" width="0" style="4" hidden="1" customWidth="1"/>
    <col min="14860" max="14860" width="1.83203125" style="4" customWidth="1"/>
    <col min="14861" max="14861" width="22.08203125" style="4"/>
    <col min="14862" max="14862" width="36.5" style="4" customWidth="1"/>
    <col min="14863" max="15106" width="22.08203125" style="4"/>
    <col min="15107" max="15111" width="0" style="4" hidden="1" customWidth="1"/>
    <col min="15112" max="15112" width="1.83203125" style="4" customWidth="1"/>
    <col min="15113" max="15113" width="22.08203125" style="4"/>
    <col min="15114" max="15114" width="35" style="4" customWidth="1"/>
    <col min="15115" max="15115" width="0" style="4" hidden="1" customWidth="1"/>
    <col min="15116" max="15116" width="1.83203125" style="4" customWidth="1"/>
    <col min="15117" max="15117" width="22.08203125" style="4"/>
    <col min="15118" max="15118" width="36.5" style="4" customWidth="1"/>
    <col min="15119" max="15362" width="22.08203125" style="4"/>
    <col min="15363" max="15367" width="0" style="4" hidden="1" customWidth="1"/>
    <col min="15368" max="15368" width="1.83203125" style="4" customWidth="1"/>
    <col min="15369" max="15369" width="22.08203125" style="4"/>
    <col min="15370" max="15370" width="35" style="4" customWidth="1"/>
    <col min="15371" max="15371" width="0" style="4" hidden="1" customWidth="1"/>
    <col min="15372" max="15372" width="1.83203125" style="4" customWidth="1"/>
    <col min="15373" max="15373" width="22.08203125" style="4"/>
    <col min="15374" max="15374" width="36.5" style="4" customWidth="1"/>
    <col min="15375" max="15618" width="22.08203125" style="4"/>
    <col min="15619" max="15623" width="0" style="4" hidden="1" customWidth="1"/>
    <col min="15624" max="15624" width="1.83203125" style="4" customWidth="1"/>
    <col min="15625" max="15625" width="22.08203125" style="4"/>
    <col min="15626" max="15626" width="35" style="4" customWidth="1"/>
    <col min="15627" max="15627" width="0" style="4" hidden="1" customWidth="1"/>
    <col min="15628" max="15628" width="1.83203125" style="4" customWidth="1"/>
    <col min="15629" max="15629" width="22.08203125" style="4"/>
    <col min="15630" max="15630" width="36.5" style="4" customWidth="1"/>
    <col min="15631" max="15874" width="22.08203125" style="4"/>
    <col min="15875" max="15879" width="0" style="4" hidden="1" customWidth="1"/>
    <col min="15880" max="15880" width="1.83203125" style="4" customWidth="1"/>
    <col min="15881" max="15881" width="22.08203125" style="4"/>
    <col min="15882" max="15882" width="35" style="4" customWidth="1"/>
    <col min="15883" max="15883" width="0" style="4" hidden="1" customWidth="1"/>
    <col min="15884" max="15884" width="1.83203125" style="4" customWidth="1"/>
    <col min="15885" max="15885" width="22.08203125" style="4"/>
    <col min="15886" max="15886" width="36.5" style="4" customWidth="1"/>
    <col min="15887" max="16130" width="22.08203125" style="4"/>
    <col min="16131" max="16135" width="0" style="4" hidden="1" customWidth="1"/>
    <col min="16136" max="16136" width="1.83203125" style="4" customWidth="1"/>
    <col min="16137" max="16137" width="22.08203125" style="4"/>
    <col min="16138" max="16138" width="35" style="4" customWidth="1"/>
    <col min="16139" max="16139" width="0" style="4" hidden="1" customWidth="1"/>
    <col min="16140" max="16140" width="1.83203125" style="4" customWidth="1"/>
    <col min="16141" max="16141" width="22.08203125" style="4"/>
    <col min="16142" max="16142" width="36.5" style="4" customWidth="1"/>
    <col min="16143" max="16384" width="22.08203125" style="4"/>
  </cols>
  <sheetData>
    <row r="1" spans="1:15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8" customHeight="1" x14ac:dyDescent="0.35">
      <c r="F2" s="18"/>
      <c r="O2" s="18"/>
    </row>
    <row r="3" spans="1:15" ht="18" customHeight="1" x14ac:dyDescent="0.35">
      <c r="F3" s="18"/>
      <c r="O3" s="18"/>
    </row>
    <row r="4" spans="1:15" ht="31.5" thickBot="1" x14ac:dyDescent="0.4">
      <c r="A4" s="5" t="s">
        <v>5</v>
      </c>
      <c r="B4" s="6" t="s">
        <v>1</v>
      </c>
      <c r="C4" s="6" t="s">
        <v>4</v>
      </c>
      <c r="D4" s="6" t="s">
        <v>3</v>
      </c>
      <c r="E4" s="6" t="s">
        <v>6</v>
      </c>
      <c r="F4" s="18"/>
      <c r="H4" s="16" t="s">
        <v>69</v>
      </c>
      <c r="I4" s="16" t="s">
        <v>71</v>
      </c>
      <c r="J4" s="5" t="s">
        <v>0</v>
      </c>
      <c r="L4" s="16" t="s">
        <v>52</v>
      </c>
      <c r="M4" s="16" t="s">
        <v>70</v>
      </c>
      <c r="O4" s="18"/>
    </row>
    <row r="5" spans="1:15" x14ac:dyDescent="0.35">
      <c r="A5" s="7" t="s">
        <v>1</v>
      </c>
      <c r="B5" s="7" t="s">
        <v>7</v>
      </c>
      <c r="C5" s="7" t="s">
        <v>7</v>
      </c>
      <c r="D5" s="8" t="s">
        <v>8</v>
      </c>
      <c r="E5" s="7" t="s">
        <v>7</v>
      </c>
      <c r="F5" s="20"/>
      <c r="G5" s="9"/>
      <c r="H5" s="10" t="s">
        <v>1</v>
      </c>
      <c r="I5" s="7" t="s">
        <v>9</v>
      </c>
      <c r="J5" s="4" t="s">
        <v>10</v>
      </c>
      <c r="L5" s="10" t="s">
        <v>53</v>
      </c>
      <c r="M5" s="7" t="s">
        <v>56</v>
      </c>
      <c r="O5" s="18"/>
    </row>
    <row r="6" spans="1:15" x14ac:dyDescent="0.35">
      <c r="A6" s="7" t="s">
        <v>4</v>
      </c>
      <c r="B6" s="7" t="s">
        <v>11</v>
      </c>
      <c r="C6" s="7" t="s">
        <v>11</v>
      </c>
      <c r="D6" s="8" t="s">
        <v>12</v>
      </c>
      <c r="E6" s="7" t="s">
        <v>11</v>
      </c>
      <c r="F6" s="20"/>
      <c r="G6" s="9"/>
      <c r="H6" s="10" t="s">
        <v>79</v>
      </c>
      <c r="I6" s="7" t="s">
        <v>80</v>
      </c>
      <c r="J6" s="4" t="s">
        <v>2</v>
      </c>
      <c r="L6" s="10" t="s">
        <v>54</v>
      </c>
      <c r="M6" s="7" t="s">
        <v>57</v>
      </c>
      <c r="O6" s="18"/>
    </row>
    <row r="7" spans="1:15" x14ac:dyDescent="0.35">
      <c r="A7" s="7" t="s">
        <v>3</v>
      </c>
      <c r="B7" s="7" t="s">
        <v>13</v>
      </c>
      <c r="C7" s="7" t="s">
        <v>13</v>
      </c>
      <c r="D7" s="8" t="s">
        <v>14</v>
      </c>
      <c r="E7" s="7" t="s">
        <v>13</v>
      </c>
      <c r="F7" s="20"/>
      <c r="G7" s="9"/>
      <c r="H7" s="10" t="s">
        <v>3</v>
      </c>
      <c r="I7" s="7" t="s">
        <v>15</v>
      </c>
      <c r="L7" s="10" t="s">
        <v>55</v>
      </c>
      <c r="M7" s="7" t="s">
        <v>58</v>
      </c>
      <c r="O7" s="18"/>
    </row>
    <row r="8" spans="1:15" x14ac:dyDescent="0.35">
      <c r="A8" s="4" t="s">
        <v>6</v>
      </c>
      <c r="B8" s="7" t="s">
        <v>16</v>
      </c>
      <c r="C8" s="7" t="s">
        <v>16</v>
      </c>
      <c r="D8" s="8" t="s">
        <v>17</v>
      </c>
      <c r="E8" s="7" t="s">
        <v>16</v>
      </c>
      <c r="F8" s="20"/>
      <c r="G8" s="9"/>
      <c r="H8" s="12" t="s">
        <v>18</v>
      </c>
      <c r="I8" s="4" t="s">
        <v>19</v>
      </c>
      <c r="L8" s="12"/>
      <c r="O8" s="18"/>
    </row>
    <row r="9" spans="1:15" ht="16" customHeight="1" x14ac:dyDescent="0.35">
      <c r="B9" s="7" t="s">
        <v>20</v>
      </c>
      <c r="C9" s="7" t="s">
        <v>20</v>
      </c>
      <c r="D9" s="8" t="s">
        <v>21</v>
      </c>
      <c r="E9" s="7" t="s">
        <v>20</v>
      </c>
      <c r="F9" s="20"/>
      <c r="G9" s="9"/>
      <c r="H9" s="13"/>
      <c r="O9" s="18"/>
    </row>
    <row r="10" spans="1:15" s="11" customFormat="1" ht="31.5" thickBot="1" x14ac:dyDescent="0.4">
      <c r="B10" s="4" t="s">
        <v>22</v>
      </c>
      <c r="C10" s="4" t="s">
        <v>23</v>
      </c>
      <c r="D10" s="8" t="s">
        <v>24</v>
      </c>
      <c r="E10" s="4" t="s">
        <v>22</v>
      </c>
      <c r="F10" s="21"/>
      <c r="G10" s="14"/>
      <c r="H10" s="17" t="s">
        <v>74</v>
      </c>
      <c r="I10" s="17" t="s">
        <v>72</v>
      </c>
      <c r="L10" s="17" t="s">
        <v>73</v>
      </c>
      <c r="M10" s="17" t="s">
        <v>72</v>
      </c>
      <c r="O10" s="19"/>
    </row>
    <row r="11" spans="1:15" x14ac:dyDescent="0.35">
      <c r="B11" s="7" t="s">
        <v>26</v>
      </c>
      <c r="C11" s="7" t="s">
        <v>27</v>
      </c>
      <c r="D11" s="8" t="s">
        <v>20</v>
      </c>
      <c r="E11" s="7" t="s">
        <v>23</v>
      </c>
      <c r="F11" s="20"/>
      <c r="G11" s="9"/>
      <c r="H11" s="15" t="s">
        <v>8</v>
      </c>
      <c r="I11" s="7" t="s">
        <v>28</v>
      </c>
      <c r="L11" s="10" t="s">
        <v>7</v>
      </c>
      <c r="M11" s="7" t="s">
        <v>29</v>
      </c>
      <c r="O11" s="18"/>
    </row>
    <row r="12" spans="1:15" x14ac:dyDescent="0.35">
      <c r="B12" s="7" t="s">
        <v>30</v>
      </c>
      <c r="C12" s="7" t="s">
        <v>31</v>
      </c>
      <c r="D12" s="8" t="s">
        <v>32</v>
      </c>
      <c r="E12" s="7" t="s">
        <v>27</v>
      </c>
      <c r="F12" s="20"/>
      <c r="G12" s="9"/>
      <c r="H12" s="15" t="s">
        <v>12</v>
      </c>
      <c r="I12" s="7" t="s">
        <v>33</v>
      </c>
      <c r="L12" s="10" t="s">
        <v>11</v>
      </c>
      <c r="M12" s="7" t="s">
        <v>34</v>
      </c>
      <c r="O12" s="18"/>
    </row>
    <row r="13" spans="1:15" x14ac:dyDescent="0.35">
      <c r="B13" s="7" t="s">
        <v>23</v>
      </c>
      <c r="C13" s="7" t="s">
        <v>35</v>
      </c>
      <c r="D13" s="8" t="s">
        <v>36</v>
      </c>
      <c r="E13" s="7" t="s">
        <v>31</v>
      </c>
      <c r="F13" s="20"/>
      <c r="G13" s="9"/>
      <c r="H13" s="15" t="s">
        <v>14</v>
      </c>
      <c r="I13" s="7" t="s">
        <v>37</v>
      </c>
      <c r="L13" s="10" t="s">
        <v>13</v>
      </c>
      <c r="M13" s="7" t="s">
        <v>38</v>
      </c>
      <c r="O13" s="18"/>
    </row>
    <row r="14" spans="1:15" x14ac:dyDescent="0.35">
      <c r="B14" s="7" t="s">
        <v>31</v>
      </c>
      <c r="C14" s="7" t="s">
        <v>39</v>
      </c>
      <c r="D14" s="8" t="s">
        <v>40</v>
      </c>
      <c r="E14" s="7" t="s">
        <v>35</v>
      </c>
      <c r="F14" s="20"/>
      <c r="G14" s="9"/>
      <c r="H14" s="15" t="s">
        <v>17</v>
      </c>
      <c r="I14" s="7" t="s">
        <v>41</v>
      </c>
      <c r="L14" s="10" t="s">
        <v>16</v>
      </c>
      <c r="M14" s="7" t="s">
        <v>42</v>
      </c>
      <c r="O14" s="18"/>
    </row>
    <row r="15" spans="1:15" x14ac:dyDescent="0.35">
      <c r="B15" s="7" t="s">
        <v>39</v>
      </c>
      <c r="D15" s="8" t="s">
        <v>43</v>
      </c>
      <c r="E15" s="7" t="s">
        <v>39</v>
      </c>
      <c r="F15" s="20"/>
      <c r="G15" s="9"/>
      <c r="H15" s="15" t="s">
        <v>44</v>
      </c>
      <c r="I15" s="7" t="s">
        <v>45</v>
      </c>
      <c r="L15" s="10" t="s">
        <v>20</v>
      </c>
      <c r="M15" s="7" t="s">
        <v>47</v>
      </c>
      <c r="O15" s="18"/>
    </row>
    <row r="16" spans="1:15" x14ac:dyDescent="0.35">
      <c r="D16" s="8" t="s">
        <v>46</v>
      </c>
      <c r="E16" s="9"/>
      <c r="F16" s="20"/>
      <c r="G16" s="9"/>
      <c r="H16" s="15" t="s">
        <v>21</v>
      </c>
      <c r="I16" s="7" t="s">
        <v>42</v>
      </c>
      <c r="L16" s="10"/>
      <c r="M16" s="7"/>
      <c r="O16" s="18"/>
    </row>
    <row r="17" spans="1:15" x14ac:dyDescent="0.35">
      <c r="C17" s="7"/>
      <c r="D17" s="9"/>
      <c r="E17" s="9"/>
      <c r="F17" s="20"/>
      <c r="G17" s="9"/>
      <c r="H17" s="15" t="s">
        <v>24</v>
      </c>
      <c r="I17" s="7" t="s">
        <v>48</v>
      </c>
      <c r="O17" s="18"/>
    </row>
    <row r="18" spans="1:15" x14ac:dyDescent="0.35">
      <c r="C18" s="7"/>
      <c r="D18" s="9"/>
      <c r="E18" s="9"/>
      <c r="F18" s="20"/>
      <c r="G18" s="9"/>
      <c r="H18" s="15" t="s">
        <v>20</v>
      </c>
      <c r="I18" s="7" t="s">
        <v>47</v>
      </c>
      <c r="L18" s="10"/>
      <c r="M18" s="7"/>
      <c r="O18" s="18"/>
    </row>
    <row r="19" spans="1:15" x14ac:dyDescent="0.35">
      <c r="C19" s="7"/>
      <c r="D19" s="9"/>
      <c r="E19" s="9"/>
      <c r="F19" s="20"/>
      <c r="G19" s="9"/>
      <c r="H19" s="15" t="s">
        <v>40</v>
      </c>
      <c r="I19" s="7" t="s">
        <v>49</v>
      </c>
      <c r="L19" s="10"/>
      <c r="M19" s="7"/>
      <c r="O19" s="18"/>
    </row>
    <row r="20" spans="1:15" x14ac:dyDescent="0.35">
      <c r="C20" s="7"/>
      <c r="F20" s="18"/>
      <c r="O20" s="18"/>
    </row>
    <row r="21" spans="1:15" ht="31.5" thickBot="1" x14ac:dyDescent="0.4">
      <c r="C21" s="7"/>
      <c r="F21" s="18"/>
      <c r="H21" s="17" t="s">
        <v>81</v>
      </c>
      <c r="I21" s="17" t="s">
        <v>25</v>
      </c>
      <c r="J21" s="7"/>
      <c r="K21" s="7"/>
      <c r="L21" s="17" t="s">
        <v>75</v>
      </c>
      <c r="M21" s="17" t="s">
        <v>25</v>
      </c>
      <c r="O21" s="18"/>
    </row>
    <row r="22" spans="1:15" x14ac:dyDescent="0.35">
      <c r="C22" s="7"/>
      <c r="F22" s="18"/>
      <c r="H22" s="10" t="s">
        <v>7</v>
      </c>
      <c r="I22" s="7" t="s">
        <v>29</v>
      </c>
      <c r="L22" s="10" t="s">
        <v>7</v>
      </c>
      <c r="M22" s="7" t="s">
        <v>29</v>
      </c>
      <c r="O22" s="18"/>
    </row>
    <row r="23" spans="1:15" x14ac:dyDescent="0.35">
      <c r="C23" s="7"/>
      <c r="F23" s="18"/>
      <c r="H23" s="10" t="s">
        <v>11</v>
      </c>
      <c r="I23" s="7" t="s">
        <v>34</v>
      </c>
      <c r="L23" s="10" t="s">
        <v>11</v>
      </c>
      <c r="M23" s="7" t="s">
        <v>34</v>
      </c>
      <c r="O23" s="18"/>
    </row>
    <row r="24" spans="1:15" x14ac:dyDescent="0.35">
      <c r="C24" s="7"/>
      <c r="F24" s="18"/>
      <c r="H24" s="10" t="s">
        <v>13</v>
      </c>
      <c r="I24" s="7" t="s">
        <v>38</v>
      </c>
      <c r="L24" s="10" t="s">
        <v>13</v>
      </c>
      <c r="M24" s="7" t="s">
        <v>38</v>
      </c>
      <c r="O24" s="18"/>
    </row>
    <row r="25" spans="1:15" x14ac:dyDescent="0.35">
      <c r="C25" s="7"/>
      <c r="F25" s="18"/>
      <c r="H25" s="10" t="s">
        <v>16</v>
      </c>
      <c r="I25" s="7" t="s">
        <v>42</v>
      </c>
      <c r="L25" s="10" t="s">
        <v>16</v>
      </c>
      <c r="M25" s="7" t="s">
        <v>42</v>
      </c>
      <c r="O25" s="18"/>
    </row>
    <row r="26" spans="1:15" x14ac:dyDescent="0.35">
      <c r="C26" s="7"/>
      <c r="F26" s="18"/>
      <c r="H26" s="10" t="s">
        <v>20</v>
      </c>
      <c r="I26" s="7" t="s">
        <v>47</v>
      </c>
      <c r="L26" s="10" t="s">
        <v>20</v>
      </c>
      <c r="M26" s="7" t="s">
        <v>47</v>
      </c>
      <c r="O26" s="18"/>
    </row>
    <row r="27" spans="1:15" x14ac:dyDescent="0.35">
      <c r="C27" s="7"/>
      <c r="F27" s="18"/>
      <c r="H27" s="10" t="s">
        <v>27</v>
      </c>
      <c r="I27" s="7" t="s">
        <v>50</v>
      </c>
      <c r="L27" s="10" t="s">
        <v>27</v>
      </c>
      <c r="M27" s="7" t="s">
        <v>50</v>
      </c>
      <c r="O27" s="18"/>
    </row>
    <row r="28" spans="1:15" x14ac:dyDescent="0.35">
      <c r="C28" s="7"/>
      <c r="F28" s="18"/>
      <c r="H28" s="10" t="s">
        <v>35</v>
      </c>
      <c r="I28" s="7" t="s">
        <v>51</v>
      </c>
      <c r="L28" s="10" t="s">
        <v>35</v>
      </c>
      <c r="M28" s="7" t="s">
        <v>51</v>
      </c>
      <c r="O28" s="18"/>
    </row>
    <row r="29" spans="1:15" x14ac:dyDescent="0.35">
      <c r="C29" s="7"/>
      <c r="F29" s="18"/>
      <c r="O29" s="18"/>
    </row>
    <row r="30" spans="1:15" x14ac:dyDescent="0.35">
      <c r="C30" s="7"/>
      <c r="F30" s="18"/>
      <c r="L30" s="10"/>
      <c r="M30" s="7"/>
      <c r="O30" s="18"/>
    </row>
    <row r="31" spans="1:15" x14ac:dyDescent="0.35">
      <c r="A31" s="18"/>
      <c r="B31" s="18"/>
      <c r="C31" s="22"/>
      <c r="D31" s="18"/>
      <c r="E31" s="18"/>
      <c r="F31" s="18"/>
      <c r="G31" s="18"/>
      <c r="H31" s="23"/>
      <c r="I31" s="22"/>
      <c r="J31" s="18"/>
      <c r="K31" s="18"/>
      <c r="L31" s="18"/>
      <c r="M31" s="18"/>
      <c r="N31" s="18"/>
      <c r="O31" s="18"/>
    </row>
    <row r="32" spans="1:15" x14ac:dyDescent="0.35">
      <c r="C32" s="7"/>
    </row>
    <row r="33" spans="3:9" x14ac:dyDescent="0.35">
      <c r="C33" s="7"/>
    </row>
    <row r="34" spans="3:9" x14ac:dyDescent="0.35">
      <c r="C34" s="7"/>
    </row>
    <row r="35" spans="3:9" x14ac:dyDescent="0.35">
      <c r="C35" s="7"/>
    </row>
    <row r="36" spans="3:9" x14ac:dyDescent="0.35">
      <c r="C36" s="7"/>
    </row>
    <row r="37" spans="3:9" x14ac:dyDescent="0.35">
      <c r="C37" s="7"/>
    </row>
    <row r="38" spans="3:9" x14ac:dyDescent="0.35">
      <c r="C38" s="7"/>
    </row>
    <row r="39" spans="3:9" x14ac:dyDescent="0.35">
      <c r="C39" s="7"/>
    </row>
    <row r="40" spans="3:9" x14ac:dyDescent="0.35">
      <c r="C40" s="7"/>
    </row>
    <row r="41" spans="3:9" x14ac:dyDescent="0.35">
      <c r="C41" s="7"/>
    </row>
    <row r="42" spans="3:9" x14ac:dyDescent="0.35">
      <c r="C42" s="7"/>
    </row>
    <row r="43" spans="3:9" x14ac:dyDescent="0.35">
      <c r="C43" s="7"/>
    </row>
    <row r="44" spans="3:9" x14ac:dyDescent="0.35">
      <c r="C44" s="7"/>
      <c r="H44" s="7"/>
      <c r="I44" s="7"/>
    </row>
  </sheetData>
  <pageMargins left="0.75" right="0.75" top="0.5" bottom="1" header="0.5" footer="0.5"/>
  <pageSetup scale="68" orientation="portrait" horizontalDpi="4294967292" verticalDpi="4294967292" r:id="rId1"/>
  <headerFooter alignWithMargins="0"/>
  <rowBreaks count="1" manualBreakCount="1">
    <brk id="51" min="7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75B2D298A2944A114380A8B2E76BB" ma:contentTypeVersion="13" ma:contentTypeDescription="Create a new document." ma:contentTypeScope="" ma:versionID="bbf83f2542dbef0158a4728b87708b34">
  <xsd:schema xmlns:xsd="http://www.w3.org/2001/XMLSchema" xmlns:xs="http://www.w3.org/2001/XMLSchema" xmlns:p="http://schemas.microsoft.com/office/2006/metadata/properties" xmlns:ns3="985dd030-0fb3-4681-b88f-438535ac38f4" xmlns:ns4="879790bc-c65b-442e-ad1d-e357077fe235" targetNamespace="http://schemas.microsoft.com/office/2006/metadata/properties" ma:root="true" ma:fieldsID="ad4093e84fd870e3cbc12e9c0db73c4f" ns3:_="" ns4:_="">
    <xsd:import namespace="985dd030-0fb3-4681-b88f-438535ac38f4"/>
    <xsd:import namespace="879790bc-c65b-442e-ad1d-e357077fe23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dd030-0fb3-4681-b88f-438535ac38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790bc-c65b-442e-ad1d-e357077fe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A98A52-F40C-4F93-B115-DEC0974C22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084A51-4510-41D2-9106-9513638B9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dd030-0fb3-4681-b88f-438535ac38f4"/>
    <ds:schemaRef ds:uri="879790bc-c65b-442e-ad1d-e357077fe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E79DB2-A758-472F-A604-30692817FE6D}">
  <ds:schemaRefs>
    <ds:schemaRef ds:uri="985dd030-0fb3-4681-b88f-438535ac38f4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879790bc-c65b-442e-ad1d-e357077fe235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defa4170-0d19-0005-0004-bc88714345d2}" enabled="1" method="Standard" siteId="{fd2550a8-84b7-42d4-9ec6-c1aef2c751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Consulting </vt:lpstr>
      <vt:lpstr>Non_Consulting</vt:lpstr>
      <vt:lpstr>Goods</vt:lpstr>
      <vt:lpstr>Works</vt:lpstr>
      <vt:lpstr>Sourcing Methods Mapping</vt:lpstr>
      <vt:lpstr>Category</vt:lpstr>
      <vt:lpstr>CS</vt:lpstr>
      <vt:lpstr>CW</vt:lpstr>
      <vt:lpstr>GO</vt:lpstr>
      <vt:lpstr>NC</vt:lpstr>
      <vt:lpstr>PrcCatgCode</vt:lpstr>
      <vt:lpstr>'Sourcing Methods Mapping'!Print_Area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Gracia</dc:creator>
  <cp:lastModifiedBy>Nadia Amoako-Gyampah</cp:lastModifiedBy>
  <cp:lastPrinted>2016-02-24T15:13:19Z</cp:lastPrinted>
  <dcterms:created xsi:type="dcterms:W3CDTF">2015-10-23T18:47:02Z</dcterms:created>
  <dcterms:modified xsi:type="dcterms:W3CDTF">2026-04-23T16:45:31Z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ffisync_UpdateToken">
    <vt:lpwstr>1</vt:lpwstr>
  </property>
  <property fmtid="{D5CDD505-2E9C-101B-9397-08002B2CF9AE}" pid="3" name="Offisync_ServerID">
    <vt:lpwstr>d939fab4-716e-42cc-bfec-ffb0ab88b99b</vt:lpwstr>
  </property>
  <property fmtid="{D5CDD505-2E9C-101B-9397-08002B2CF9AE}" pid="4" name="Jive_LatestUserAccountName">
    <vt:lpwstr>wb374966</vt:lpwstr>
  </property>
  <property fmtid="{D5CDD505-2E9C-101B-9397-08002B2CF9AE}" pid="5" name="Offisync_ProviderInitializationData">
    <vt:lpwstr>https://spark.worldbank.org</vt:lpwstr>
  </property>
  <property fmtid="{D5CDD505-2E9C-101B-9397-08002B2CF9AE}" pid="6" name="Jive_VersionGuid">
    <vt:lpwstr>2a2b2c27-1864-464d-82a7-9be5b039141c</vt:lpwstr>
  </property>
  <property fmtid="{D5CDD505-2E9C-101B-9397-08002B2CF9AE}" pid="7" name="Offisync_UniqueId">
    <vt:lpwstr>156301</vt:lpwstr>
  </property>
  <property fmtid="{D5CDD505-2E9C-101B-9397-08002B2CF9AE}" pid="8" name="ContentTypeId">
    <vt:lpwstr>0x01010051575B2D298A2944A114380A8B2E76BB</vt:lpwstr>
  </property>
</Properties>
</file>