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showInkAnnotation="0" autoCompressPictures="0"/>
  <mc:AlternateContent xmlns:mc="http://schemas.openxmlformats.org/markup-compatibility/2006">
    <mc:Choice Requires="x15">
      <x15ac:absPath xmlns:x15ac="http://schemas.microsoft.com/office/spreadsheetml/2010/11/ac" url="C:\Users\Nadia.Amoako-Gyampah\AppData\Local\Microsoft\Windows\INetCache\Content.Outlook\GMTUF9K4\"/>
    </mc:Choice>
  </mc:AlternateContent>
  <xr:revisionPtr revIDLastSave="0" documentId="13_ncr:1_{EBC6219E-C6F3-4BA3-868E-8F0F759BFFCA}" xr6:coauthVersionLast="36" xr6:coauthVersionMax="36" xr10:uidLastSave="{00000000-0000-0000-0000-000000000000}"/>
  <bookViews>
    <workbookView xWindow="-110" yWindow="-110" windowWidth="19430" windowHeight="10430" tabRatio="500" xr2:uid="{00000000-000D-0000-FFFF-FFFF00000000}"/>
  </bookViews>
  <sheets>
    <sheet name="Goods" sheetId="27" r:id="rId1"/>
    <sheet name="Works" sheetId="26" r:id="rId2"/>
    <sheet name="OSG" sheetId="8" state="hidden" r:id="rId3"/>
    <sheet name="Consultancy" sheetId="22" r:id="rId4"/>
    <sheet name="Non Consulting" sheetId="24" r:id="rId5"/>
    <sheet name="Communication1" sheetId="28" state="hidden" r:id="rId6"/>
    <sheet name="AHRM" sheetId="3" state="hidden" r:id="rId7"/>
    <sheet name="Finance" sheetId="4" state="hidden" r:id="rId8"/>
    <sheet name="DTIID" sheetId="5" state="hidden" r:id="rId9"/>
    <sheet name="Customs" sheetId="10" state="hidden" r:id="rId10"/>
    <sheet name="DIMPC" sheetId="7" state="hidden" r:id="rId11"/>
    <sheet name="DGIC" sheetId="6" state="hidden" r:id="rId12"/>
    <sheet name="Legal Affairs" sheetId="9" state="hidden" r:id="rId13"/>
    <sheet name="Communications" sheetId="16" state="hidden" r:id="rId14"/>
    <sheet name="Communication" sheetId="12" state="hidden" r:id="rId15"/>
    <sheet name="Value Chain" sheetId="13" state="hidden" r:id="rId16"/>
    <sheet name="Private Sector Engagement" sheetId="14" state="hidden" r:id="rId17"/>
    <sheet name="Overall Summary" sheetId="20" r:id="rId18"/>
    <sheet name="Sourcing Methods Mapping" sheetId="2" r:id="rId19"/>
    <sheet name="Protocol" sheetId="11" state="hidden" r:id="rId20"/>
    <sheet name="Annual Sourcing Plan-Sample" sheetId="1" r:id="rId21"/>
  </sheets>
  <definedNames>
    <definedName name="_xlnm._FilterDatabase" localSheetId="20" hidden="1">'Annual Sourcing Plan-Sample'!$C$3:$T$50</definedName>
    <definedName name="_xlnm._FilterDatabase" localSheetId="18" hidden="1">'Sourcing Methods Mapping'!$A$5:$A$8</definedName>
    <definedName name="Category">'Sourcing Methods Mapping'!$A$5:$A$8</definedName>
    <definedName name="CS">'Sourcing Methods Mapping'!$D$5:$D$16</definedName>
    <definedName name="CW">'Sourcing Methods Mapping'!$C$5:$C$14</definedName>
    <definedName name="GO">'Sourcing Methods Mapping'!$B$5:$B$15</definedName>
    <definedName name="NC">'Sourcing Methods Mapping'!$E$5:$E$15</definedName>
    <definedName name="PrcCatgCode">'Sourcing Methods Mapping'!$H$5:$H$8</definedName>
    <definedName name="_xlnm.Print_Area" localSheetId="18">'Sourcing Methods Mapping'!$F$2:$M$52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81" i="24" l="1"/>
  <c r="H282" i="24"/>
  <c r="H283" i="24"/>
  <c r="H284" i="24"/>
  <c r="H285" i="24"/>
  <c r="H286" i="24"/>
  <c r="H287" i="24"/>
  <c r="H288" i="24"/>
  <c r="H289" i="24"/>
  <c r="H290" i="24"/>
  <c r="H291" i="24"/>
  <c r="H292" i="24"/>
  <c r="H293" i="24"/>
  <c r="H294" i="24"/>
  <c r="H295" i="24"/>
  <c r="H280" i="24"/>
  <c r="B281" i="24"/>
  <c r="B282" i="24"/>
  <c r="B283" i="24"/>
  <c r="B284" i="24"/>
  <c r="B285" i="24"/>
  <c r="B286" i="24"/>
  <c r="B287" i="24"/>
  <c r="B288" i="24"/>
  <c r="B289" i="24"/>
  <c r="B290" i="24"/>
  <c r="B291" i="24"/>
  <c r="B292" i="24"/>
  <c r="B293" i="24"/>
  <c r="B294" i="24"/>
  <c r="B295" i="24"/>
  <c r="B280" i="24"/>
  <c r="H234" i="24"/>
  <c r="B234" i="24"/>
  <c r="H165" i="24"/>
  <c r="H166" i="24"/>
  <c r="H167" i="24"/>
  <c r="H169" i="24"/>
  <c r="H170" i="24"/>
  <c r="H171" i="24"/>
  <c r="H172" i="24"/>
  <c r="H173" i="24"/>
  <c r="H174" i="24"/>
  <c r="H175" i="24"/>
  <c r="H176" i="24"/>
  <c r="H177" i="24"/>
  <c r="H178" i="24"/>
  <c r="H179" i="24"/>
  <c r="H180" i="24"/>
  <c r="H181" i="24"/>
  <c r="H182" i="24"/>
  <c r="H183" i="24"/>
  <c r="H184" i="24"/>
  <c r="H185" i="24"/>
  <c r="H186" i="24"/>
  <c r="H187" i="24"/>
  <c r="H188" i="24"/>
  <c r="H189" i="24"/>
  <c r="H190" i="24"/>
  <c r="H191" i="24"/>
  <c r="H192" i="24"/>
  <c r="H193" i="24"/>
  <c r="H194" i="24"/>
  <c r="H195" i="24"/>
  <c r="H196" i="24"/>
  <c r="H197" i="24"/>
  <c r="H198" i="24"/>
  <c r="H199" i="24"/>
  <c r="H200" i="24"/>
  <c r="H201" i="24"/>
  <c r="H202" i="24"/>
  <c r="H203" i="24"/>
  <c r="H204" i="24"/>
  <c r="H205" i="24"/>
  <c r="H206" i="24"/>
  <c r="H207" i="24"/>
  <c r="H208" i="24"/>
  <c r="H209" i="24"/>
  <c r="H210" i="24"/>
  <c r="H211" i="24"/>
  <c r="H212" i="24"/>
  <c r="H213" i="24"/>
  <c r="H214" i="24"/>
  <c r="H215" i="24"/>
  <c r="H216" i="24"/>
  <c r="H217" i="24"/>
  <c r="H218" i="24"/>
  <c r="H219" i="24"/>
  <c r="H220" i="24"/>
  <c r="H221" i="24"/>
  <c r="H222" i="24"/>
  <c r="H223" i="24"/>
  <c r="H224" i="24"/>
  <c r="H225" i="24"/>
  <c r="H226" i="24"/>
  <c r="H227" i="24"/>
  <c r="H228" i="24"/>
  <c r="H229" i="24"/>
  <c r="H230" i="24"/>
  <c r="H231" i="24"/>
  <c r="K233" i="24"/>
  <c r="L233" i="24" s="1"/>
  <c r="M233" i="24" s="1"/>
  <c r="N233" i="24" s="1"/>
  <c r="R233" i="24" s="1"/>
  <c r="S233" i="24" s="1"/>
  <c r="H232" i="24"/>
  <c r="H233" i="24"/>
  <c r="B233" i="24"/>
  <c r="D16" i="27"/>
  <c r="D17" i="27"/>
  <c r="K232" i="24"/>
  <c r="L232" i="24" s="1"/>
  <c r="M232" i="24" s="1"/>
  <c r="N232" i="24" s="1"/>
  <c r="R232" i="24" s="1"/>
  <c r="S232" i="24" s="1"/>
  <c r="K231" i="24"/>
  <c r="L231" i="24" s="1"/>
  <c r="M231" i="24" s="1"/>
  <c r="N231" i="24" s="1"/>
  <c r="R231" i="24" s="1"/>
  <c r="S231" i="24" s="1"/>
  <c r="K230" i="24"/>
  <c r="L230" i="24" s="1"/>
  <c r="M230" i="24" s="1"/>
  <c r="N230" i="24" s="1"/>
  <c r="R230" i="24" s="1"/>
  <c r="S230" i="24" s="1"/>
  <c r="B231" i="24"/>
  <c r="B232" i="24"/>
  <c r="B230" i="24"/>
  <c r="J36" i="28"/>
  <c r="J30" i="28"/>
  <c r="J23" i="28"/>
  <c r="J13" i="28"/>
  <c r="D68" i="22"/>
  <c r="D53" i="22"/>
  <c r="D18" i="27"/>
  <c r="M68" i="22" l="1"/>
  <c r="N68" i="22" s="1"/>
  <c r="O68" i="22" s="1"/>
  <c r="M67" i="22"/>
  <c r="M63" i="22"/>
  <c r="N63" i="22" s="1"/>
  <c r="O63" i="22" s="1"/>
  <c r="M60" i="22"/>
  <c r="N60" i="22" s="1"/>
  <c r="O60" i="22" s="1"/>
  <c r="M59" i="22"/>
  <c r="M55" i="22"/>
  <c r="N55" i="22" s="1"/>
  <c r="O55" i="22" s="1"/>
  <c r="M54" i="22"/>
  <c r="M50" i="22"/>
  <c r="N50" i="22" s="1"/>
  <c r="O50" i="22" s="1"/>
  <c r="M49" i="22"/>
  <c r="M45" i="22"/>
  <c r="N45" i="22" s="1"/>
  <c r="O45" i="22" s="1"/>
  <c r="M44" i="22"/>
  <c r="M40" i="22"/>
  <c r="N40" i="22" s="1"/>
  <c r="O40" i="22" s="1"/>
  <c r="M39" i="22"/>
  <c r="M35" i="22"/>
  <c r="N35" i="22" s="1"/>
  <c r="O35" i="22" s="1"/>
  <c r="K295" i="24"/>
  <c r="L295" i="24" s="1"/>
  <c r="M295" i="24" s="1"/>
  <c r="N295" i="24" s="1"/>
  <c r="R295" i="24" s="1"/>
  <c r="S295" i="24" s="1"/>
  <c r="K294" i="24"/>
  <c r="L294" i="24" s="1"/>
  <c r="M294" i="24" s="1"/>
  <c r="N294" i="24" s="1"/>
  <c r="R294" i="24" s="1"/>
  <c r="S294" i="24" s="1"/>
  <c r="K293" i="24"/>
  <c r="L293" i="24" s="1"/>
  <c r="M293" i="24" s="1"/>
  <c r="N293" i="24" s="1"/>
  <c r="R293" i="24" s="1"/>
  <c r="S293" i="24" s="1"/>
  <c r="K292" i="24"/>
  <c r="L292" i="24" s="1"/>
  <c r="M292" i="24" s="1"/>
  <c r="N292" i="24" s="1"/>
  <c r="R292" i="24" s="1"/>
  <c r="S292" i="24" s="1"/>
  <c r="K291" i="24"/>
  <c r="L291" i="24" s="1"/>
  <c r="M291" i="24" s="1"/>
  <c r="N291" i="24" s="1"/>
  <c r="R291" i="24" s="1"/>
  <c r="S291" i="24" s="1"/>
  <c r="K290" i="24"/>
  <c r="L290" i="24" s="1"/>
  <c r="M290" i="24" s="1"/>
  <c r="N290" i="24" s="1"/>
  <c r="R290" i="24" s="1"/>
  <c r="S290" i="24" s="1"/>
  <c r="K289" i="24"/>
  <c r="L289" i="24" s="1"/>
  <c r="M289" i="24" s="1"/>
  <c r="N289" i="24" s="1"/>
  <c r="R289" i="24" s="1"/>
  <c r="S289" i="24" s="1"/>
  <c r="K288" i="24"/>
  <c r="L288" i="24" s="1"/>
  <c r="M288" i="24" s="1"/>
  <c r="N288" i="24" s="1"/>
  <c r="R288" i="24" s="1"/>
  <c r="S288" i="24" s="1"/>
  <c r="K287" i="24"/>
  <c r="L287" i="24" s="1"/>
  <c r="M287" i="24" s="1"/>
  <c r="N287" i="24" s="1"/>
  <c r="R287" i="24" s="1"/>
  <c r="S287" i="24" s="1"/>
  <c r="K286" i="24"/>
  <c r="L286" i="24" s="1"/>
  <c r="M286" i="24" s="1"/>
  <c r="N286" i="24" s="1"/>
  <c r="R286" i="24" s="1"/>
  <c r="S286" i="24" s="1"/>
  <c r="K285" i="24"/>
  <c r="L285" i="24" s="1"/>
  <c r="M285" i="24" s="1"/>
  <c r="N285" i="24" s="1"/>
  <c r="R285" i="24" s="1"/>
  <c r="S285" i="24" s="1"/>
  <c r="K284" i="24"/>
  <c r="L284" i="24" s="1"/>
  <c r="M284" i="24" s="1"/>
  <c r="N284" i="24" s="1"/>
  <c r="R284" i="24" s="1"/>
  <c r="S284" i="24" s="1"/>
  <c r="K283" i="24"/>
  <c r="L283" i="24" s="1"/>
  <c r="M283" i="24" s="1"/>
  <c r="N283" i="24" s="1"/>
  <c r="R283" i="24" s="1"/>
  <c r="S283" i="24" s="1"/>
  <c r="K282" i="24"/>
  <c r="L282" i="24" s="1"/>
  <c r="M282" i="24" s="1"/>
  <c r="N282" i="24" s="1"/>
  <c r="R282" i="24" s="1"/>
  <c r="S282" i="24" s="1"/>
  <c r="K281" i="24"/>
  <c r="L281" i="24" s="1"/>
  <c r="M281" i="24" s="1"/>
  <c r="N281" i="24" s="1"/>
  <c r="R281" i="24" s="1"/>
  <c r="S281" i="24" s="1"/>
  <c r="K280" i="24"/>
  <c r="L280" i="24" s="1"/>
  <c r="M280" i="24" s="1"/>
  <c r="N280" i="24" s="1"/>
  <c r="R280" i="24" s="1"/>
  <c r="S280" i="24" s="1"/>
  <c r="K279" i="24"/>
  <c r="L279" i="24" s="1"/>
  <c r="M279" i="24" s="1"/>
  <c r="N279" i="24" s="1"/>
  <c r="R279" i="24" s="1"/>
  <c r="S279" i="24" s="1"/>
  <c r="K278" i="24"/>
  <c r="L278" i="24" s="1"/>
  <c r="M278" i="24" s="1"/>
  <c r="N278" i="24" s="1"/>
  <c r="R278" i="24" s="1"/>
  <c r="S278" i="24" s="1"/>
  <c r="K277" i="24"/>
  <c r="L277" i="24" s="1"/>
  <c r="M277" i="24" s="1"/>
  <c r="N277" i="24" s="1"/>
  <c r="R277" i="24" s="1"/>
  <c r="S277" i="24" s="1"/>
  <c r="K276" i="24"/>
  <c r="L276" i="24" s="1"/>
  <c r="M276" i="24" s="1"/>
  <c r="N276" i="24" s="1"/>
  <c r="R276" i="24" s="1"/>
  <c r="S276" i="24" s="1"/>
  <c r="K275" i="24"/>
  <c r="L275" i="24" s="1"/>
  <c r="M275" i="24" s="1"/>
  <c r="N275" i="24" s="1"/>
  <c r="R275" i="24" s="1"/>
  <c r="S275" i="24" s="1"/>
  <c r="K274" i="24"/>
  <c r="L274" i="24" s="1"/>
  <c r="M274" i="24" s="1"/>
  <c r="N274" i="24" s="1"/>
  <c r="R274" i="24" s="1"/>
  <c r="S274" i="24" s="1"/>
  <c r="K273" i="24"/>
  <c r="L273" i="24" s="1"/>
  <c r="M273" i="24" s="1"/>
  <c r="N273" i="24" s="1"/>
  <c r="R273" i="24" s="1"/>
  <c r="S273" i="24" s="1"/>
  <c r="K272" i="24"/>
  <c r="L272" i="24" s="1"/>
  <c r="M272" i="24" s="1"/>
  <c r="N272" i="24" s="1"/>
  <c r="R272" i="24" s="1"/>
  <c r="S272" i="24" s="1"/>
  <c r="K271" i="24"/>
  <c r="L271" i="24" s="1"/>
  <c r="M271" i="24" s="1"/>
  <c r="N271" i="24" s="1"/>
  <c r="R271" i="24" s="1"/>
  <c r="S271" i="24" s="1"/>
  <c r="K270" i="24"/>
  <c r="L270" i="24" s="1"/>
  <c r="M270" i="24" s="1"/>
  <c r="N270" i="24" s="1"/>
  <c r="R270" i="24" s="1"/>
  <c r="S270" i="24" s="1"/>
  <c r="K269" i="24"/>
  <c r="L269" i="24" s="1"/>
  <c r="M269" i="24" s="1"/>
  <c r="N269" i="24" s="1"/>
  <c r="R269" i="24" s="1"/>
  <c r="S269" i="24" s="1"/>
  <c r="K268" i="24"/>
  <c r="L268" i="24" s="1"/>
  <c r="M268" i="24" s="1"/>
  <c r="N268" i="24" s="1"/>
  <c r="R268" i="24" s="1"/>
  <c r="S268" i="24" s="1"/>
  <c r="K267" i="24"/>
  <c r="L267" i="24" s="1"/>
  <c r="M267" i="24" s="1"/>
  <c r="N267" i="24" s="1"/>
  <c r="R267" i="24" s="1"/>
  <c r="S267" i="24" s="1"/>
  <c r="K266" i="24"/>
  <c r="L266" i="24" s="1"/>
  <c r="M266" i="24" s="1"/>
  <c r="N266" i="24" s="1"/>
  <c r="R266" i="24" s="1"/>
  <c r="S266" i="24" s="1"/>
  <c r="K265" i="24"/>
  <c r="L265" i="24" s="1"/>
  <c r="M265" i="24" s="1"/>
  <c r="N265" i="24" s="1"/>
  <c r="R265" i="24" s="1"/>
  <c r="S265" i="24" s="1"/>
  <c r="K264" i="24"/>
  <c r="L264" i="24" s="1"/>
  <c r="M264" i="24" s="1"/>
  <c r="N264" i="24" s="1"/>
  <c r="R264" i="24" s="1"/>
  <c r="S264" i="24" s="1"/>
  <c r="K263" i="24"/>
  <c r="L263" i="24" s="1"/>
  <c r="M263" i="24" s="1"/>
  <c r="N263" i="24" s="1"/>
  <c r="R263" i="24" s="1"/>
  <c r="S263" i="24" s="1"/>
  <c r="K262" i="24"/>
  <c r="L262" i="24" s="1"/>
  <c r="M262" i="24" s="1"/>
  <c r="N262" i="24" s="1"/>
  <c r="R262" i="24" s="1"/>
  <c r="S262" i="24" s="1"/>
  <c r="K261" i="24"/>
  <c r="L261" i="24" s="1"/>
  <c r="M261" i="24" s="1"/>
  <c r="N261" i="24" s="1"/>
  <c r="R261" i="24" s="1"/>
  <c r="S261" i="24" s="1"/>
  <c r="K260" i="24"/>
  <c r="L260" i="24" s="1"/>
  <c r="M260" i="24" s="1"/>
  <c r="N260" i="24" s="1"/>
  <c r="R260" i="24" s="1"/>
  <c r="S260" i="24" s="1"/>
  <c r="K259" i="24"/>
  <c r="L259" i="24" s="1"/>
  <c r="M259" i="24" s="1"/>
  <c r="N259" i="24" s="1"/>
  <c r="R259" i="24" s="1"/>
  <c r="S259" i="24" s="1"/>
  <c r="K258" i="24"/>
  <c r="L258" i="24" s="1"/>
  <c r="M258" i="24" s="1"/>
  <c r="N258" i="24" s="1"/>
  <c r="R258" i="24" s="1"/>
  <c r="S258" i="24" s="1"/>
  <c r="K257" i="24"/>
  <c r="L257" i="24" s="1"/>
  <c r="M257" i="24" s="1"/>
  <c r="N257" i="24" s="1"/>
  <c r="R257" i="24" s="1"/>
  <c r="S257" i="24" s="1"/>
  <c r="K256" i="24"/>
  <c r="L256" i="24" s="1"/>
  <c r="M256" i="24" s="1"/>
  <c r="N256" i="24" s="1"/>
  <c r="R256" i="24" s="1"/>
  <c r="S256" i="24" s="1"/>
  <c r="K255" i="24"/>
  <c r="L255" i="24" s="1"/>
  <c r="M255" i="24" s="1"/>
  <c r="N255" i="24" s="1"/>
  <c r="R255" i="24" s="1"/>
  <c r="S255" i="24" s="1"/>
  <c r="K254" i="24"/>
  <c r="L254" i="24" s="1"/>
  <c r="M254" i="24" s="1"/>
  <c r="N254" i="24" s="1"/>
  <c r="R254" i="24" s="1"/>
  <c r="S254" i="24" s="1"/>
  <c r="K253" i="24"/>
  <c r="L253" i="24" s="1"/>
  <c r="M253" i="24" s="1"/>
  <c r="N253" i="24" s="1"/>
  <c r="R253" i="24" s="1"/>
  <c r="S253" i="24" s="1"/>
  <c r="K252" i="24"/>
  <c r="L252" i="24" s="1"/>
  <c r="M252" i="24" s="1"/>
  <c r="N252" i="24" s="1"/>
  <c r="R252" i="24" s="1"/>
  <c r="S252" i="24" s="1"/>
  <c r="K251" i="24"/>
  <c r="L251" i="24" s="1"/>
  <c r="M251" i="24" s="1"/>
  <c r="N251" i="24" s="1"/>
  <c r="R251" i="24" s="1"/>
  <c r="S251" i="24" s="1"/>
  <c r="K250" i="24"/>
  <c r="L250" i="24" s="1"/>
  <c r="M250" i="24" s="1"/>
  <c r="N250" i="24" s="1"/>
  <c r="R250" i="24" s="1"/>
  <c r="S250" i="24" s="1"/>
  <c r="K249" i="24"/>
  <c r="L249" i="24" s="1"/>
  <c r="M249" i="24" s="1"/>
  <c r="N249" i="24" s="1"/>
  <c r="R249" i="24" s="1"/>
  <c r="S249" i="24" s="1"/>
  <c r="K248" i="24"/>
  <c r="L248" i="24" s="1"/>
  <c r="M248" i="24" s="1"/>
  <c r="N248" i="24" s="1"/>
  <c r="R248" i="24" s="1"/>
  <c r="S248" i="24" s="1"/>
  <c r="K247" i="24"/>
  <c r="L247" i="24" s="1"/>
  <c r="M247" i="24" s="1"/>
  <c r="N247" i="24" s="1"/>
  <c r="R247" i="24" s="1"/>
  <c r="S247" i="24" s="1"/>
  <c r="K246" i="24"/>
  <c r="L246" i="24" s="1"/>
  <c r="M246" i="24" s="1"/>
  <c r="N246" i="24" s="1"/>
  <c r="R246" i="24" s="1"/>
  <c r="S246" i="24" s="1"/>
  <c r="K245" i="24"/>
  <c r="L245" i="24" s="1"/>
  <c r="M245" i="24" s="1"/>
  <c r="N245" i="24" s="1"/>
  <c r="R245" i="24" s="1"/>
  <c r="S245" i="24" s="1"/>
  <c r="K244" i="24"/>
  <c r="L244" i="24" s="1"/>
  <c r="M244" i="24" s="1"/>
  <c r="N244" i="24" s="1"/>
  <c r="R244" i="24" s="1"/>
  <c r="S244" i="24" s="1"/>
  <c r="K243" i="24"/>
  <c r="L243" i="24" s="1"/>
  <c r="M243" i="24" s="1"/>
  <c r="N243" i="24" s="1"/>
  <c r="R243" i="24" s="1"/>
  <c r="S243" i="24" s="1"/>
  <c r="K242" i="24"/>
  <c r="L242" i="24" s="1"/>
  <c r="M242" i="24" s="1"/>
  <c r="N242" i="24" s="1"/>
  <c r="R242" i="24" s="1"/>
  <c r="S242" i="24" s="1"/>
  <c r="K241" i="24"/>
  <c r="L241" i="24" s="1"/>
  <c r="M241" i="24" s="1"/>
  <c r="N241" i="24" s="1"/>
  <c r="R241" i="24" s="1"/>
  <c r="S241" i="24" s="1"/>
  <c r="K240" i="24"/>
  <c r="L240" i="24" s="1"/>
  <c r="M240" i="24" s="1"/>
  <c r="N240" i="24" s="1"/>
  <c r="R240" i="24" s="1"/>
  <c r="S240" i="24" s="1"/>
  <c r="K239" i="24"/>
  <c r="L239" i="24" s="1"/>
  <c r="M239" i="24" s="1"/>
  <c r="N239" i="24" s="1"/>
  <c r="R239" i="24" s="1"/>
  <c r="S239" i="24" s="1"/>
  <c r="K238" i="24"/>
  <c r="L238" i="24" s="1"/>
  <c r="M238" i="24" s="1"/>
  <c r="N238" i="24" s="1"/>
  <c r="R238" i="24" s="1"/>
  <c r="S238" i="24" s="1"/>
  <c r="K237" i="24"/>
  <c r="L237" i="24" s="1"/>
  <c r="M237" i="24" s="1"/>
  <c r="N237" i="24" s="1"/>
  <c r="R237" i="24" s="1"/>
  <c r="S237" i="24" s="1"/>
  <c r="K236" i="24"/>
  <c r="L236" i="24" s="1"/>
  <c r="M236" i="24" s="1"/>
  <c r="N236" i="24" s="1"/>
  <c r="R236" i="24" s="1"/>
  <c r="S236" i="24" s="1"/>
  <c r="K235" i="24"/>
  <c r="L235" i="24" s="1"/>
  <c r="M235" i="24" s="1"/>
  <c r="N235" i="24" s="1"/>
  <c r="R235" i="24" s="1"/>
  <c r="S235" i="24" s="1"/>
  <c r="K229" i="24"/>
  <c r="L229" i="24" s="1"/>
  <c r="M229" i="24" s="1"/>
  <c r="N229" i="24" s="1"/>
  <c r="R229" i="24" s="1"/>
  <c r="S229" i="24" s="1"/>
  <c r="K228" i="24"/>
  <c r="L228" i="24" s="1"/>
  <c r="M228" i="24" s="1"/>
  <c r="N228" i="24" s="1"/>
  <c r="R228" i="24" s="1"/>
  <c r="S228" i="24" s="1"/>
  <c r="K227" i="24"/>
  <c r="L227" i="24" s="1"/>
  <c r="M227" i="24" s="1"/>
  <c r="N227" i="24" s="1"/>
  <c r="R227" i="24" s="1"/>
  <c r="S227" i="24" s="1"/>
  <c r="K226" i="24"/>
  <c r="L226" i="24" s="1"/>
  <c r="M226" i="24" s="1"/>
  <c r="N226" i="24" s="1"/>
  <c r="R226" i="24" s="1"/>
  <c r="S226" i="24" s="1"/>
  <c r="K225" i="24"/>
  <c r="L225" i="24" s="1"/>
  <c r="M225" i="24" s="1"/>
  <c r="N225" i="24" s="1"/>
  <c r="R225" i="24" s="1"/>
  <c r="S225" i="24" s="1"/>
  <c r="K224" i="24"/>
  <c r="L224" i="24" s="1"/>
  <c r="M224" i="24" s="1"/>
  <c r="N224" i="24" s="1"/>
  <c r="R224" i="24" s="1"/>
  <c r="S224" i="24" s="1"/>
  <c r="K223" i="24"/>
  <c r="L223" i="24" s="1"/>
  <c r="M223" i="24" s="1"/>
  <c r="N223" i="24" s="1"/>
  <c r="R223" i="24" s="1"/>
  <c r="S223" i="24" s="1"/>
  <c r="K222" i="24"/>
  <c r="L222" i="24" s="1"/>
  <c r="M222" i="24" s="1"/>
  <c r="N222" i="24" s="1"/>
  <c r="R222" i="24" s="1"/>
  <c r="S222" i="24" s="1"/>
  <c r="K221" i="24"/>
  <c r="L221" i="24" s="1"/>
  <c r="M221" i="24" s="1"/>
  <c r="N221" i="24" s="1"/>
  <c r="R221" i="24" s="1"/>
  <c r="S221" i="24" s="1"/>
  <c r="K220" i="24"/>
  <c r="L220" i="24" s="1"/>
  <c r="M220" i="24" s="1"/>
  <c r="N220" i="24" s="1"/>
  <c r="R220" i="24" s="1"/>
  <c r="S220" i="24" s="1"/>
  <c r="K219" i="24"/>
  <c r="L219" i="24" s="1"/>
  <c r="M219" i="24" s="1"/>
  <c r="N219" i="24" s="1"/>
  <c r="R219" i="24" s="1"/>
  <c r="S219" i="24" s="1"/>
  <c r="K218" i="24"/>
  <c r="L218" i="24" s="1"/>
  <c r="M218" i="24" s="1"/>
  <c r="N218" i="24" s="1"/>
  <c r="R218" i="24" s="1"/>
  <c r="S218" i="24" s="1"/>
  <c r="K217" i="24"/>
  <c r="L217" i="24" s="1"/>
  <c r="M217" i="24" s="1"/>
  <c r="N217" i="24" s="1"/>
  <c r="R217" i="24" s="1"/>
  <c r="S217" i="24" s="1"/>
  <c r="K216" i="24"/>
  <c r="L216" i="24" s="1"/>
  <c r="M216" i="24" s="1"/>
  <c r="N216" i="24" s="1"/>
  <c r="R216" i="24" s="1"/>
  <c r="S216" i="24" s="1"/>
  <c r="K215" i="24"/>
  <c r="L215" i="24" s="1"/>
  <c r="M215" i="24" s="1"/>
  <c r="N215" i="24" s="1"/>
  <c r="R215" i="24" s="1"/>
  <c r="S215" i="24" s="1"/>
  <c r="K214" i="24"/>
  <c r="L214" i="24" s="1"/>
  <c r="M214" i="24" s="1"/>
  <c r="N214" i="24" s="1"/>
  <c r="R214" i="24" s="1"/>
  <c r="S214" i="24" s="1"/>
  <c r="K213" i="24"/>
  <c r="L213" i="24" s="1"/>
  <c r="M213" i="24" s="1"/>
  <c r="N213" i="24" s="1"/>
  <c r="R213" i="24" s="1"/>
  <c r="S213" i="24" s="1"/>
  <c r="K212" i="24"/>
  <c r="L212" i="24" s="1"/>
  <c r="M212" i="24" s="1"/>
  <c r="N212" i="24" s="1"/>
  <c r="R212" i="24" s="1"/>
  <c r="S212" i="24" s="1"/>
  <c r="K210" i="24"/>
  <c r="L210" i="24" s="1"/>
  <c r="M210" i="24" s="1"/>
  <c r="N210" i="24" s="1"/>
  <c r="R210" i="24" s="1"/>
  <c r="S210" i="24" s="1"/>
  <c r="K209" i="24"/>
  <c r="L209" i="24" s="1"/>
  <c r="M209" i="24" s="1"/>
  <c r="N209" i="24" s="1"/>
  <c r="R209" i="24" s="1"/>
  <c r="S209" i="24" s="1"/>
  <c r="K208" i="24"/>
  <c r="L208" i="24" s="1"/>
  <c r="M208" i="24" s="1"/>
  <c r="N208" i="24" s="1"/>
  <c r="R208" i="24" s="1"/>
  <c r="S208" i="24" s="1"/>
  <c r="K207" i="24"/>
  <c r="L207" i="24" s="1"/>
  <c r="M207" i="24" s="1"/>
  <c r="N207" i="24" s="1"/>
  <c r="R207" i="24" s="1"/>
  <c r="S207" i="24" s="1"/>
  <c r="K211" i="24"/>
  <c r="L211" i="24" s="1"/>
  <c r="M211" i="24" s="1"/>
  <c r="N211" i="24" s="1"/>
  <c r="R211" i="24" s="1"/>
  <c r="S211" i="24" s="1"/>
  <c r="K206" i="24"/>
  <c r="L206" i="24" s="1"/>
  <c r="M206" i="24" s="1"/>
  <c r="N206" i="24" s="1"/>
  <c r="R206" i="24" s="1"/>
  <c r="S206" i="24" s="1"/>
  <c r="K205" i="24"/>
  <c r="L205" i="24" s="1"/>
  <c r="M205" i="24" s="1"/>
  <c r="N205" i="24" s="1"/>
  <c r="R205" i="24" s="1"/>
  <c r="S205" i="24" s="1"/>
  <c r="K204" i="24"/>
  <c r="L204" i="24" s="1"/>
  <c r="M204" i="24" s="1"/>
  <c r="N204" i="24" s="1"/>
  <c r="R204" i="24" s="1"/>
  <c r="S204" i="24" s="1"/>
  <c r="K203" i="24"/>
  <c r="L203" i="24" s="1"/>
  <c r="M203" i="24" s="1"/>
  <c r="N203" i="24" s="1"/>
  <c r="R203" i="24" s="1"/>
  <c r="S203" i="24" s="1"/>
  <c r="K202" i="24"/>
  <c r="L202" i="24" s="1"/>
  <c r="M202" i="24" s="1"/>
  <c r="N202" i="24" s="1"/>
  <c r="R202" i="24" s="1"/>
  <c r="S202" i="24" s="1"/>
  <c r="K201" i="24"/>
  <c r="L201" i="24" s="1"/>
  <c r="M201" i="24" s="1"/>
  <c r="N201" i="24" s="1"/>
  <c r="R201" i="24" s="1"/>
  <c r="S201" i="24" s="1"/>
  <c r="K200" i="24"/>
  <c r="L200" i="24" s="1"/>
  <c r="M200" i="24" s="1"/>
  <c r="N200" i="24" s="1"/>
  <c r="R200" i="24" s="1"/>
  <c r="S200" i="24" s="1"/>
  <c r="K199" i="24"/>
  <c r="L199" i="24" s="1"/>
  <c r="M199" i="24" s="1"/>
  <c r="N199" i="24" s="1"/>
  <c r="R199" i="24" s="1"/>
  <c r="S199" i="24" s="1"/>
  <c r="K198" i="24"/>
  <c r="L198" i="24" s="1"/>
  <c r="M198" i="24" s="1"/>
  <c r="N198" i="24" s="1"/>
  <c r="R198" i="24" s="1"/>
  <c r="S198" i="24" s="1"/>
  <c r="K197" i="24"/>
  <c r="L197" i="24" s="1"/>
  <c r="M197" i="24" s="1"/>
  <c r="N197" i="24" s="1"/>
  <c r="R197" i="24" s="1"/>
  <c r="S197" i="24" s="1"/>
  <c r="K196" i="24"/>
  <c r="L196" i="24" s="1"/>
  <c r="M196" i="24" s="1"/>
  <c r="N196" i="24" s="1"/>
  <c r="R196" i="24" s="1"/>
  <c r="S196" i="24" s="1"/>
  <c r="K195" i="24"/>
  <c r="L195" i="24" s="1"/>
  <c r="M195" i="24" s="1"/>
  <c r="N195" i="24" s="1"/>
  <c r="R195" i="24" s="1"/>
  <c r="S195" i="24" s="1"/>
  <c r="K194" i="24"/>
  <c r="L194" i="24" s="1"/>
  <c r="M194" i="24" s="1"/>
  <c r="N194" i="24" s="1"/>
  <c r="R194" i="24" s="1"/>
  <c r="S194" i="24" s="1"/>
  <c r="K193" i="24"/>
  <c r="L193" i="24" s="1"/>
  <c r="M193" i="24" s="1"/>
  <c r="N193" i="24" s="1"/>
  <c r="R193" i="24" s="1"/>
  <c r="S193" i="24" s="1"/>
  <c r="K192" i="24"/>
  <c r="L192" i="24" s="1"/>
  <c r="M192" i="24" s="1"/>
  <c r="N192" i="24" s="1"/>
  <c r="R192" i="24" s="1"/>
  <c r="S192" i="24" s="1"/>
  <c r="K191" i="24"/>
  <c r="L191" i="24" s="1"/>
  <c r="M191" i="24" s="1"/>
  <c r="N191" i="24" s="1"/>
  <c r="R191" i="24" s="1"/>
  <c r="S191" i="24" s="1"/>
  <c r="K190" i="24"/>
  <c r="L190" i="24" s="1"/>
  <c r="M190" i="24" s="1"/>
  <c r="N190" i="24" s="1"/>
  <c r="R190" i="24" s="1"/>
  <c r="S190" i="24" s="1"/>
  <c r="K189" i="24"/>
  <c r="L189" i="24" s="1"/>
  <c r="M189" i="24" s="1"/>
  <c r="N189" i="24" s="1"/>
  <c r="R189" i="24" s="1"/>
  <c r="S189" i="24" s="1"/>
  <c r="K188" i="24"/>
  <c r="L188" i="24" s="1"/>
  <c r="M188" i="24" s="1"/>
  <c r="N188" i="24" s="1"/>
  <c r="R188" i="24" s="1"/>
  <c r="S188" i="24" s="1"/>
  <c r="K187" i="24"/>
  <c r="L187" i="24" s="1"/>
  <c r="M187" i="24" s="1"/>
  <c r="N187" i="24" s="1"/>
  <c r="R187" i="24" s="1"/>
  <c r="S187" i="24" s="1"/>
  <c r="K186" i="24"/>
  <c r="L186" i="24" s="1"/>
  <c r="M186" i="24" s="1"/>
  <c r="N186" i="24" s="1"/>
  <c r="R186" i="24" s="1"/>
  <c r="S186" i="24" s="1"/>
  <c r="K185" i="24"/>
  <c r="L185" i="24" s="1"/>
  <c r="M185" i="24" s="1"/>
  <c r="N185" i="24" s="1"/>
  <c r="R185" i="24" s="1"/>
  <c r="S185" i="24" s="1"/>
  <c r="K184" i="24"/>
  <c r="L184" i="24" s="1"/>
  <c r="M184" i="24" s="1"/>
  <c r="N184" i="24" s="1"/>
  <c r="R184" i="24" s="1"/>
  <c r="S184" i="24" s="1"/>
  <c r="K183" i="24"/>
  <c r="L183" i="24" s="1"/>
  <c r="M183" i="24" s="1"/>
  <c r="N183" i="24" s="1"/>
  <c r="R183" i="24" s="1"/>
  <c r="S183" i="24" s="1"/>
  <c r="K182" i="24"/>
  <c r="L182" i="24" s="1"/>
  <c r="M182" i="24" s="1"/>
  <c r="N182" i="24" s="1"/>
  <c r="R182" i="24" s="1"/>
  <c r="S182" i="24" s="1"/>
  <c r="K181" i="24"/>
  <c r="L181" i="24" s="1"/>
  <c r="M181" i="24" s="1"/>
  <c r="N181" i="24" s="1"/>
  <c r="R181" i="24" s="1"/>
  <c r="S181" i="24" s="1"/>
  <c r="K180" i="24"/>
  <c r="L180" i="24" s="1"/>
  <c r="M180" i="24" s="1"/>
  <c r="N180" i="24" s="1"/>
  <c r="R180" i="24" s="1"/>
  <c r="S180" i="24" s="1"/>
  <c r="K179" i="24"/>
  <c r="L179" i="24" s="1"/>
  <c r="M179" i="24" s="1"/>
  <c r="N179" i="24" s="1"/>
  <c r="R179" i="24" s="1"/>
  <c r="S179" i="24" s="1"/>
  <c r="K178" i="24"/>
  <c r="L178" i="24" s="1"/>
  <c r="M178" i="24" s="1"/>
  <c r="N178" i="24" s="1"/>
  <c r="R178" i="24" s="1"/>
  <c r="S178" i="24" s="1"/>
  <c r="K177" i="24"/>
  <c r="L177" i="24" s="1"/>
  <c r="M177" i="24" s="1"/>
  <c r="N177" i="24" s="1"/>
  <c r="R177" i="24" s="1"/>
  <c r="S177" i="24" s="1"/>
  <c r="K176" i="24"/>
  <c r="L176" i="24" s="1"/>
  <c r="M176" i="24" s="1"/>
  <c r="N176" i="24" s="1"/>
  <c r="R176" i="24" s="1"/>
  <c r="S176" i="24" s="1"/>
  <c r="K175" i="24"/>
  <c r="L175" i="24" s="1"/>
  <c r="M175" i="24" s="1"/>
  <c r="N175" i="24" s="1"/>
  <c r="R175" i="24" s="1"/>
  <c r="S175" i="24" s="1"/>
  <c r="K174" i="24"/>
  <c r="L174" i="24" s="1"/>
  <c r="M174" i="24" s="1"/>
  <c r="N174" i="24" s="1"/>
  <c r="R174" i="24" s="1"/>
  <c r="S174" i="24" s="1"/>
  <c r="K173" i="24"/>
  <c r="L173" i="24" s="1"/>
  <c r="M173" i="24" s="1"/>
  <c r="N173" i="24" s="1"/>
  <c r="R173" i="24" s="1"/>
  <c r="S173" i="24" s="1"/>
  <c r="K172" i="24"/>
  <c r="L172" i="24" s="1"/>
  <c r="M172" i="24" s="1"/>
  <c r="N172" i="24" s="1"/>
  <c r="R172" i="24" s="1"/>
  <c r="S172" i="24" s="1"/>
  <c r="K171" i="24"/>
  <c r="L171" i="24" s="1"/>
  <c r="M171" i="24" s="1"/>
  <c r="N171" i="24" s="1"/>
  <c r="R171" i="24" s="1"/>
  <c r="S171" i="24" s="1"/>
  <c r="K170" i="24"/>
  <c r="L170" i="24" s="1"/>
  <c r="M170" i="24" s="1"/>
  <c r="N170" i="24" s="1"/>
  <c r="R170" i="24" s="1"/>
  <c r="S170" i="24" s="1"/>
  <c r="K169" i="24"/>
  <c r="L169" i="24" s="1"/>
  <c r="M169" i="24" s="1"/>
  <c r="N169" i="24" s="1"/>
  <c r="R169" i="24" s="1"/>
  <c r="S169" i="24" s="1"/>
  <c r="K167" i="24"/>
  <c r="L167" i="24" s="1"/>
  <c r="M167" i="24" s="1"/>
  <c r="N167" i="24" s="1"/>
  <c r="R167" i="24" s="1"/>
  <c r="S167" i="24" s="1"/>
  <c r="K166" i="24"/>
  <c r="L166" i="24" s="1"/>
  <c r="M166" i="24" s="1"/>
  <c r="N166" i="24" s="1"/>
  <c r="R166" i="24" s="1"/>
  <c r="S166" i="24" s="1"/>
  <c r="K165" i="24"/>
  <c r="L165" i="24" s="1"/>
  <c r="M165" i="24" s="1"/>
  <c r="N165" i="24" s="1"/>
  <c r="R165" i="24" s="1"/>
  <c r="S165" i="24" s="1"/>
  <c r="K164" i="24"/>
  <c r="L164" i="24" s="1"/>
  <c r="M164" i="24" s="1"/>
  <c r="N164" i="24" s="1"/>
  <c r="R164" i="24" s="1"/>
  <c r="S164" i="24" s="1"/>
  <c r="K163" i="24"/>
  <c r="L163" i="24" s="1"/>
  <c r="M163" i="24" s="1"/>
  <c r="N163" i="24" s="1"/>
  <c r="R163" i="24" s="1"/>
  <c r="S163" i="24" s="1"/>
  <c r="K162" i="24"/>
  <c r="L162" i="24" s="1"/>
  <c r="M162" i="24" s="1"/>
  <c r="N162" i="24" s="1"/>
  <c r="R162" i="24" s="1"/>
  <c r="S162" i="24" s="1"/>
  <c r="K161" i="24"/>
  <c r="L161" i="24" s="1"/>
  <c r="M161" i="24" s="1"/>
  <c r="N161" i="24" s="1"/>
  <c r="R161" i="24" s="1"/>
  <c r="S161" i="24" s="1"/>
  <c r="K160" i="24"/>
  <c r="L160" i="24" s="1"/>
  <c r="M160" i="24" s="1"/>
  <c r="N160" i="24" s="1"/>
  <c r="R160" i="24" s="1"/>
  <c r="S160" i="24" s="1"/>
  <c r="K159" i="24"/>
  <c r="L159" i="24" s="1"/>
  <c r="M159" i="24" s="1"/>
  <c r="N159" i="24" s="1"/>
  <c r="R159" i="24" s="1"/>
  <c r="S159" i="24" s="1"/>
  <c r="K158" i="24"/>
  <c r="L158" i="24" s="1"/>
  <c r="M158" i="24" s="1"/>
  <c r="N158" i="24" s="1"/>
  <c r="R158" i="24" s="1"/>
  <c r="S158" i="24" s="1"/>
  <c r="K157" i="24"/>
  <c r="L157" i="24" s="1"/>
  <c r="M157" i="24" s="1"/>
  <c r="N157" i="24" s="1"/>
  <c r="R157" i="24" s="1"/>
  <c r="S157" i="24" s="1"/>
  <c r="K156" i="24"/>
  <c r="L156" i="24" s="1"/>
  <c r="M156" i="24" s="1"/>
  <c r="N156" i="24" s="1"/>
  <c r="R156" i="24" s="1"/>
  <c r="S156" i="24" s="1"/>
  <c r="K155" i="24"/>
  <c r="L155" i="24" s="1"/>
  <c r="M155" i="24" s="1"/>
  <c r="N155" i="24" s="1"/>
  <c r="R155" i="24" s="1"/>
  <c r="S155" i="24" s="1"/>
  <c r="K154" i="24"/>
  <c r="L154" i="24" s="1"/>
  <c r="M154" i="24" s="1"/>
  <c r="N154" i="24" s="1"/>
  <c r="R154" i="24" s="1"/>
  <c r="S154" i="24" s="1"/>
  <c r="K153" i="24"/>
  <c r="L153" i="24" s="1"/>
  <c r="M153" i="24" s="1"/>
  <c r="N153" i="24" s="1"/>
  <c r="R153" i="24" s="1"/>
  <c r="S153" i="24" s="1"/>
  <c r="K152" i="24"/>
  <c r="L152" i="24" s="1"/>
  <c r="M152" i="24" s="1"/>
  <c r="N152" i="24" s="1"/>
  <c r="R152" i="24" s="1"/>
  <c r="S152" i="24" s="1"/>
  <c r="K151" i="24"/>
  <c r="L151" i="24" s="1"/>
  <c r="M151" i="24" s="1"/>
  <c r="N151" i="24" s="1"/>
  <c r="R151" i="24" s="1"/>
  <c r="S151" i="24" s="1"/>
  <c r="K150" i="24"/>
  <c r="L150" i="24" s="1"/>
  <c r="M150" i="24" s="1"/>
  <c r="N150" i="24" s="1"/>
  <c r="R150" i="24" s="1"/>
  <c r="S150" i="24" s="1"/>
  <c r="K149" i="24"/>
  <c r="L149" i="24" s="1"/>
  <c r="M149" i="24" s="1"/>
  <c r="N149" i="24" s="1"/>
  <c r="R149" i="24" s="1"/>
  <c r="S149" i="24" s="1"/>
  <c r="K148" i="24"/>
  <c r="L148" i="24" s="1"/>
  <c r="M148" i="24" s="1"/>
  <c r="N148" i="24" s="1"/>
  <c r="R148" i="24" s="1"/>
  <c r="S148" i="24" s="1"/>
  <c r="K147" i="24"/>
  <c r="L147" i="24" s="1"/>
  <c r="M147" i="24" s="1"/>
  <c r="N147" i="24" s="1"/>
  <c r="R147" i="24" s="1"/>
  <c r="S147" i="24" s="1"/>
  <c r="K146" i="24"/>
  <c r="L146" i="24" s="1"/>
  <c r="M146" i="24" s="1"/>
  <c r="N146" i="24" s="1"/>
  <c r="R146" i="24" s="1"/>
  <c r="S146" i="24" s="1"/>
  <c r="K145" i="24"/>
  <c r="L145" i="24" s="1"/>
  <c r="M145" i="24" s="1"/>
  <c r="N145" i="24" s="1"/>
  <c r="R145" i="24" s="1"/>
  <c r="S145" i="24" s="1"/>
  <c r="K144" i="24"/>
  <c r="L144" i="24" s="1"/>
  <c r="M144" i="24" s="1"/>
  <c r="N144" i="24" s="1"/>
  <c r="R144" i="24" s="1"/>
  <c r="S144" i="24" s="1"/>
  <c r="K143" i="24"/>
  <c r="L143" i="24" s="1"/>
  <c r="M143" i="24" s="1"/>
  <c r="N143" i="24" s="1"/>
  <c r="R143" i="24" s="1"/>
  <c r="S143" i="24" s="1"/>
  <c r="K142" i="24"/>
  <c r="L142" i="24" s="1"/>
  <c r="M142" i="24" s="1"/>
  <c r="N142" i="24" s="1"/>
  <c r="R142" i="24" s="1"/>
  <c r="S142" i="24" s="1"/>
  <c r="K141" i="24"/>
  <c r="L141" i="24" s="1"/>
  <c r="M141" i="24" s="1"/>
  <c r="N141" i="24" s="1"/>
  <c r="R141" i="24" s="1"/>
  <c r="S141" i="24" s="1"/>
  <c r="K140" i="24"/>
  <c r="L140" i="24" s="1"/>
  <c r="M140" i="24" s="1"/>
  <c r="N140" i="24" s="1"/>
  <c r="R140" i="24" s="1"/>
  <c r="S140" i="24" s="1"/>
  <c r="K139" i="24"/>
  <c r="L139" i="24" s="1"/>
  <c r="M139" i="24" s="1"/>
  <c r="N139" i="24" s="1"/>
  <c r="R139" i="24" s="1"/>
  <c r="S139" i="24" s="1"/>
  <c r="K138" i="24"/>
  <c r="L138" i="24" s="1"/>
  <c r="M138" i="24" s="1"/>
  <c r="N138" i="24" s="1"/>
  <c r="R138" i="24" s="1"/>
  <c r="S138" i="24" s="1"/>
  <c r="K137" i="24"/>
  <c r="L137" i="24" s="1"/>
  <c r="M137" i="24" s="1"/>
  <c r="N137" i="24" s="1"/>
  <c r="R137" i="24" s="1"/>
  <c r="S137" i="24" s="1"/>
  <c r="K136" i="24"/>
  <c r="L136" i="24" s="1"/>
  <c r="M136" i="24" s="1"/>
  <c r="N136" i="24" s="1"/>
  <c r="R136" i="24" s="1"/>
  <c r="S136" i="24" s="1"/>
  <c r="K135" i="24"/>
  <c r="L135" i="24" s="1"/>
  <c r="M135" i="24" s="1"/>
  <c r="N135" i="24" s="1"/>
  <c r="R135" i="24" s="1"/>
  <c r="S135" i="24" s="1"/>
  <c r="K134" i="24"/>
  <c r="L134" i="24" s="1"/>
  <c r="M134" i="24" s="1"/>
  <c r="N134" i="24" s="1"/>
  <c r="R134" i="24" s="1"/>
  <c r="S134" i="24" s="1"/>
  <c r="K133" i="24"/>
  <c r="L133" i="24" s="1"/>
  <c r="M133" i="24" s="1"/>
  <c r="N133" i="24" s="1"/>
  <c r="R133" i="24" s="1"/>
  <c r="S133" i="24" s="1"/>
  <c r="K132" i="24"/>
  <c r="L132" i="24" s="1"/>
  <c r="M132" i="24" s="1"/>
  <c r="N132" i="24" s="1"/>
  <c r="R132" i="24" s="1"/>
  <c r="S132" i="24" s="1"/>
  <c r="K131" i="24"/>
  <c r="L131" i="24" s="1"/>
  <c r="M131" i="24" s="1"/>
  <c r="N131" i="24" s="1"/>
  <c r="R131" i="24" s="1"/>
  <c r="S131" i="24" s="1"/>
  <c r="K130" i="24"/>
  <c r="L130" i="24" s="1"/>
  <c r="M130" i="24" s="1"/>
  <c r="N130" i="24" s="1"/>
  <c r="R130" i="24" s="1"/>
  <c r="S130" i="24" s="1"/>
  <c r="K129" i="24"/>
  <c r="L129" i="24" s="1"/>
  <c r="M129" i="24" s="1"/>
  <c r="N129" i="24" s="1"/>
  <c r="R129" i="24" s="1"/>
  <c r="S129" i="24" s="1"/>
  <c r="K128" i="24"/>
  <c r="L128" i="24" s="1"/>
  <c r="M128" i="24" s="1"/>
  <c r="N128" i="24" s="1"/>
  <c r="R128" i="24" s="1"/>
  <c r="S128" i="24" s="1"/>
  <c r="K127" i="24"/>
  <c r="L127" i="24" s="1"/>
  <c r="M127" i="24" s="1"/>
  <c r="N127" i="24" s="1"/>
  <c r="R127" i="24" s="1"/>
  <c r="S127" i="24" s="1"/>
  <c r="K126" i="24"/>
  <c r="L126" i="24" s="1"/>
  <c r="M126" i="24" s="1"/>
  <c r="N126" i="24" s="1"/>
  <c r="R126" i="24" s="1"/>
  <c r="S126" i="24" s="1"/>
  <c r="K125" i="24"/>
  <c r="L125" i="24" s="1"/>
  <c r="M125" i="24" s="1"/>
  <c r="N125" i="24" s="1"/>
  <c r="R125" i="24" s="1"/>
  <c r="S125" i="24" s="1"/>
  <c r="K124" i="24"/>
  <c r="L124" i="24" s="1"/>
  <c r="M124" i="24" s="1"/>
  <c r="N124" i="24" s="1"/>
  <c r="R124" i="24" s="1"/>
  <c r="S124" i="24" s="1"/>
  <c r="K123" i="24"/>
  <c r="L123" i="24" s="1"/>
  <c r="M123" i="24" s="1"/>
  <c r="N123" i="24" s="1"/>
  <c r="R123" i="24" s="1"/>
  <c r="S123" i="24" s="1"/>
  <c r="K122" i="24"/>
  <c r="L122" i="24" s="1"/>
  <c r="M122" i="24" s="1"/>
  <c r="N122" i="24" s="1"/>
  <c r="R122" i="24" s="1"/>
  <c r="S122" i="24" s="1"/>
  <c r="K121" i="24"/>
  <c r="L121" i="24" s="1"/>
  <c r="M121" i="24" s="1"/>
  <c r="N121" i="24" s="1"/>
  <c r="R121" i="24" s="1"/>
  <c r="S121" i="24" s="1"/>
  <c r="K120" i="24"/>
  <c r="L120" i="24" s="1"/>
  <c r="M120" i="24" s="1"/>
  <c r="N120" i="24" s="1"/>
  <c r="R120" i="24" s="1"/>
  <c r="S120" i="24" s="1"/>
  <c r="K119" i="24"/>
  <c r="L119" i="24" s="1"/>
  <c r="M119" i="24" s="1"/>
  <c r="N119" i="24" s="1"/>
  <c r="R119" i="24" s="1"/>
  <c r="S119" i="24" s="1"/>
  <c r="K118" i="24"/>
  <c r="L118" i="24" s="1"/>
  <c r="M118" i="24" s="1"/>
  <c r="N118" i="24" s="1"/>
  <c r="R118" i="24" s="1"/>
  <c r="S118" i="24" s="1"/>
  <c r="K117" i="24"/>
  <c r="L117" i="24" s="1"/>
  <c r="M117" i="24" s="1"/>
  <c r="N117" i="24" s="1"/>
  <c r="R117" i="24" s="1"/>
  <c r="S117" i="24" s="1"/>
  <c r="K116" i="24"/>
  <c r="L116" i="24" s="1"/>
  <c r="M116" i="24" s="1"/>
  <c r="N116" i="24" s="1"/>
  <c r="R116" i="24" s="1"/>
  <c r="S116" i="24" s="1"/>
  <c r="K115" i="24"/>
  <c r="L115" i="24" s="1"/>
  <c r="M115" i="24" s="1"/>
  <c r="N115" i="24" s="1"/>
  <c r="R115" i="24" s="1"/>
  <c r="S115" i="24" s="1"/>
  <c r="K114" i="24"/>
  <c r="L114" i="24" s="1"/>
  <c r="M114" i="24" s="1"/>
  <c r="N114" i="24" s="1"/>
  <c r="R114" i="24" s="1"/>
  <c r="S114" i="24" s="1"/>
  <c r="K113" i="24"/>
  <c r="L113" i="24" s="1"/>
  <c r="M113" i="24" s="1"/>
  <c r="N113" i="24" s="1"/>
  <c r="R113" i="24" s="1"/>
  <c r="S113" i="24" s="1"/>
  <c r="K112" i="24"/>
  <c r="L112" i="24" s="1"/>
  <c r="M112" i="24" s="1"/>
  <c r="N112" i="24" s="1"/>
  <c r="R112" i="24" s="1"/>
  <c r="S112" i="24" s="1"/>
  <c r="K111" i="24"/>
  <c r="L111" i="24" s="1"/>
  <c r="M111" i="24" s="1"/>
  <c r="N111" i="24" s="1"/>
  <c r="R111" i="24" s="1"/>
  <c r="S111" i="24" s="1"/>
  <c r="K110" i="24"/>
  <c r="L110" i="24" s="1"/>
  <c r="M110" i="24" s="1"/>
  <c r="N110" i="24" s="1"/>
  <c r="R110" i="24" s="1"/>
  <c r="S110" i="24" s="1"/>
  <c r="K109" i="24"/>
  <c r="L109" i="24" s="1"/>
  <c r="M109" i="24" s="1"/>
  <c r="N109" i="24" s="1"/>
  <c r="R109" i="24" s="1"/>
  <c r="S109" i="24" s="1"/>
  <c r="K108" i="24"/>
  <c r="L108" i="24" s="1"/>
  <c r="M108" i="24" s="1"/>
  <c r="N108" i="24" s="1"/>
  <c r="R108" i="24" s="1"/>
  <c r="S108" i="24" s="1"/>
  <c r="K107" i="24"/>
  <c r="L107" i="24" s="1"/>
  <c r="M107" i="24" s="1"/>
  <c r="N107" i="24" s="1"/>
  <c r="R107" i="24" s="1"/>
  <c r="S107" i="24" s="1"/>
  <c r="K106" i="24"/>
  <c r="L106" i="24" s="1"/>
  <c r="M106" i="24" s="1"/>
  <c r="N106" i="24" s="1"/>
  <c r="R106" i="24" s="1"/>
  <c r="S106" i="24" s="1"/>
  <c r="K105" i="24"/>
  <c r="L105" i="24" s="1"/>
  <c r="M105" i="24" s="1"/>
  <c r="N105" i="24" s="1"/>
  <c r="R105" i="24" s="1"/>
  <c r="S105" i="24" s="1"/>
  <c r="K104" i="24"/>
  <c r="L104" i="24" s="1"/>
  <c r="M104" i="24" s="1"/>
  <c r="N104" i="24" s="1"/>
  <c r="R104" i="24" s="1"/>
  <c r="S104" i="24" s="1"/>
  <c r="K102" i="24"/>
  <c r="L102" i="24" s="1"/>
  <c r="M102" i="24" s="1"/>
  <c r="N102" i="24" s="1"/>
  <c r="R102" i="24" s="1"/>
  <c r="S102" i="24" s="1"/>
  <c r="K103" i="24"/>
  <c r="L103" i="24" s="1"/>
  <c r="M103" i="24" s="1"/>
  <c r="N103" i="24" s="1"/>
  <c r="R103" i="24" s="1"/>
  <c r="S103" i="24" s="1"/>
  <c r="K101" i="24"/>
  <c r="L101" i="24" s="1"/>
  <c r="M101" i="24" s="1"/>
  <c r="N101" i="24" s="1"/>
  <c r="R101" i="24" s="1"/>
  <c r="S101" i="24" s="1"/>
  <c r="K100" i="24"/>
  <c r="L100" i="24" s="1"/>
  <c r="M100" i="24" s="1"/>
  <c r="N100" i="24" s="1"/>
  <c r="R100" i="24" s="1"/>
  <c r="S100" i="24" s="1"/>
  <c r="K99" i="24"/>
  <c r="L99" i="24" s="1"/>
  <c r="M99" i="24" s="1"/>
  <c r="N99" i="24" s="1"/>
  <c r="R99" i="24" s="1"/>
  <c r="S99" i="24" s="1"/>
  <c r="K98" i="24"/>
  <c r="L98" i="24" s="1"/>
  <c r="M98" i="24" s="1"/>
  <c r="N98" i="24" s="1"/>
  <c r="R98" i="24" s="1"/>
  <c r="S98" i="24" s="1"/>
  <c r="K97" i="24"/>
  <c r="L97" i="24" s="1"/>
  <c r="M97" i="24" s="1"/>
  <c r="N97" i="24" s="1"/>
  <c r="R97" i="24" s="1"/>
  <c r="S97" i="24" s="1"/>
  <c r="K96" i="24"/>
  <c r="L96" i="24" s="1"/>
  <c r="M96" i="24" s="1"/>
  <c r="N96" i="24" s="1"/>
  <c r="R96" i="24" s="1"/>
  <c r="S96" i="24" s="1"/>
  <c r="K95" i="24"/>
  <c r="L95" i="24" s="1"/>
  <c r="M95" i="24" s="1"/>
  <c r="N95" i="24" s="1"/>
  <c r="R95" i="24" s="1"/>
  <c r="S95" i="24" s="1"/>
  <c r="B165" i="24"/>
  <c r="B166" i="24"/>
  <c r="B167" i="24"/>
  <c r="K94" i="24"/>
  <c r="L94" i="24" s="1"/>
  <c r="M94" i="24" s="1"/>
  <c r="N94" i="24" s="1"/>
  <c r="R94" i="24" s="1"/>
  <c r="S94" i="24" s="1"/>
  <c r="K93" i="24"/>
  <c r="L93" i="24" s="1"/>
  <c r="M93" i="24" s="1"/>
  <c r="N93" i="24" s="1"/>
  <c r="R93" i="24" s="1"/>
  <c r="S93" i="24" s="1"/>
  <c r="K92" i="24"/>
  <c r="L92" i="24" s="1"/>
  <c r="M92" i="24" s="1"/>
  <c r="N92" i="24" s="1"/>
  <c r="R92" i="24" s="1"/>
  <c r="S92" i="24" s="1"/>
  <c r="K91" i="24"/>
  <c r="L91" i="24" s="1"/>
  <c r="M91" i="24" s="1"/>
  <c r="N91" i="24" s="1"/>
  <c r="R91" i="24" s="1"/>
  <c r="S91" i="24" s="1"/>
  <c r="K90" i="24"/>
  <c r="L90" i="24" s="1"/>
  <c r="M90" i="24" s="1"/>
  <c r="N90" i="24" s="1"/>
  <c r="R90" i="24" s="1"/>
  <c r="S90" i="24" s="1"/>
  <c r="K89" i="24"/>
  <c r="L89" i="24" s="1"/>
  <c r="M89" i="24" s="1"/>
  <c r="N89" i="24" s="1"/>
  <c r="R89" i="24" s="1"/>
  <c r="S89" i="24" s="1"/>
  <c r="K88" i="24"/>
  <c r="L88" i="24" s="1"/>
  <c r="M88" i="24" s="1"/>
  <c r="N88" i="24" s="1"/>
  <c r="R88" i="24" s="1"/>
  <c r="S88" i="24" s="1"/>
  <c r="K87" i="24"/>
  <c r="L87" i="24" s="1"/>
  <c r="M87" i="24" s="1"/>
  <c r="N87" i="24" s="1"/>
  <c r="R87" i="24" s="1"/>
  <c r="S87" i="24" s="1"/>
  <c r="K86" i="24"/>
  <c r="L86" i="24" s="1"/>
  <c r="M86" i="24" s="1"/>
  <c r="N86" i="24" s="1"/>
  <c r="R86" i="24" s="1"/>
  <c r="S86" i="24" s="1"/>
  <c r="K85" i="24"/>
  <c r="L85" i="24" s="1"/>
  <c r="M85" i="24" s="1"/>
  <c r="N85" i="24" s="1"/>
  <c r="R85" i="24" s="1"/>
  <c r="S85" i="24" s="1"/>
  <c r="K84" i="24"/>
  <c r="L84" i="24" s="1"/>
  <c r="M84" i="24" s="1"/>
  <c r="N84" i="24" s="1"/>
  <c r="R84" i="24" s="1"/>
  <c r="S84" i="24" s="1"/>
  <c r="K83" i="24"/>
  <c r="L83" i="24" s="1"/>
  <c r="M83" i="24" s="1"/>
  <c r="N83" i="24" s="1"/>
  <c r="R83" i="24" s="1"/>
  <c r="S83" i="24" s="1"/>
  <c r="K82" i="24"/>
  <c r="L82" i="24" s="1"/>
  <c r="M82" i="24" s="1"/>
  <c r="N82" i="24" s="1"/>
  <c r="R82" i="24" s="1"/>
  <c r="S82" i="24" s="1"/>
  <c r="K81" i="24"/>
  <c r="L81" i="24" s="1"/>
  <c r="M81" i="24" s="1"/>
  <c r="N81" i="24" s="1"/>
  <c r="R81" i="24" s="1"/>
  <c r="S81" i="24" s="1"/>
  <c r="K80" i="24"/>
  <c r="L80" i="24" s="1"/>
  <c r="M80" i="24" s="1"/>
  <c r="N80" i="24" s="1"/>
  <c r="R80" i="24" s="1"/>
  <c r="S80" i="24" s="1"/>
  <c r="K79" i="24"/>
  <c r="L79" i="24" s="1"/>
  <c r="M79" i="24" s="1"/>
  <c r="N79" i="24" s="1"/>
  <c r="R79" i="24" s="1"/>
  <c r="S79" i="24" s="1"/>
  <c r="K78" i="24"/>
  <c r="L78" i="24" s="1"/>
  <c r="M78" i="24" s="1"/>
  <c r="N78" i="24" s="1"/>
  <c r="R78" i="24" s="1"/>
  <c r="S78" i="24" s="1"/>
  <c r="K77" i="24"/>
  <c r="L77" i="24" s="1"/>
  <c r="M77" i="24" s="1"/>
  <c r="N77" i="24" s="1"/>
  <c r="R77" i="24" s="1"/>
  <c r="S77" i="24" s="1"/>
  <c r="K76" i="24"/>
  <c r="L76" i="24" s="1"/>
  <c r="M76" i="24" s="1"/>
  <c r="N76" i="24" s="1"/>
  <c r="R76" i="24" s="1"/>
  <c r="S76" i="24" s="1"/>
  <c r="K75" i="24"/>
  <c r="L75" i="24" s="1"/>
  <c r="M75" i="24" s="1"/>
  <c r="N75" i="24" s="1"/>
  <c r="R75" i="24" s="1"/>
  <c r="S75" i="24" s="1"/>
  <c r="K74" i="24"/>
  <c r="L74" i="24" s="1"/>
  <c r="M74" i="24" s="1"/>
  <c r="N74" i="24" s="1"/>
  <c r="R74" i="24" s="1"/>
  <c r="S74" i="24" s="1"/>
  <c r="K73" i="24"/>
  <c r="L73" i="24" s="1"/>
  <c r="M73" i="24" s="1"/>
  <c r="N73" i="24" s="1"/>
  <c r="R73" i="24" s="1"/>
  <c r="S73" i="24" s="1"/>
  <c r="K72" i="24"/>
  <c r="L72" i="24" s="1"/>
  <c r="M72" i="24" s="1"/>
  <c r="N72" i="24" s="1"/>
  <c r="R72" i="24" s="1"/>
  <c r="S72" i="24" s="1"/>
  <c r="K71" i="24"/>
  <c r="L71" i="24" s="1"/>
  <c r="M71" i="24" s="1"/>
  <c r="N71" i="24" s="1"/>
  <c r="R71" i="24" s="1"/>
  <c r="S71" i="24" s="1"/>
  <c r="K70" i="24"/>
  <c r="L70" i="24" s="1"/>
  <c r="M70" i="24" s="1"/>
  <c r="N70" i="24" s="1"/>
  <c r="R70" i="24" s="1"/>
  <c r="S70" i="24" s="1"/>
  <c r="K69" i="24"/>
  <c r="L69" i="24" s="1"/>
  <c r="M69" i="24" s="1"/>
  <c r="N69" i="24" s="1"/>
  <c r="R69" i="24" s="1"/>
  <c r="S69" i="24" s="1"/>
  <c r="K68" i="24"/>
  <c r="L68" i="24" s="1"/>
  <c r="M68" i="24" s="1"/>
  <c r="N68" i="24" s="1"/>
  <c r="R68" i="24" s="1"/>
  <c r="S68" i="24" s="1"/>
  <c r="K67" i="24"/>
  <c r="L67" i="24" s="1"/>
  <c r="M67" i="24" s="1"/>
  <c r="N67" i="24" s="1"/>
  <c r="R67" i="24" s="1"/>
  <c r="S67" i="24" s="1"/>
  <c r="K66" i="24"/>
  <c r="L66" i="24" s="1"/>
  <c r="M66" i="24" s="1"/>
  <c r="N66" i="24" s="1"/>
  <c r="R66" i="24" s="1"/>
  <c r="S66" i="24" s="1"/>
  <c r="K65" i="24"/>
  <c r="L65" i="24" s="1"/>
  <c r="M65" i="24" s="1"/>
  <c r="N65" i="24" s="1"/>
  <c r="R65" i="24" s="1"/>
  <c r="S65" i="24" s="1"/>
  <c r="K64" i="24"/>
  <c r="L64" i="24" s="1"/>
  <c r="M64" i="24" s="1"/>
  <c r="N64" i="24" s="1"/>
  <c r="R64" i="24" s="1"/>
  <c r="S64" i="24" s="1"/>
  <c r="K63" i="24"/>
  <c r="L63" i="24" s="1"/>
  <c r="M63" i="24" s="1"/>
  <c r="N63" i="24" s="1"/>
  <c r="R63" i="24" s="1"/>
  <c r="S63" i="24" s="1"/>
  <c r="K62" i="24"/>
  <c r="L62" i="24" s="1"/>
  <c r="M62" i="24" s="1"/>
  <c r="N62" i="24" s="1"/>
  <c r="R62" i="24" s="1"/>
  <c r="S62" i="24" s="1"/>
  <c r="K61" i="24"/>
  <c r="L61" i="24" s="1"/>
  <c r="M61" i="24" s="1"/>
  <c r="N61" i="24" s="1"/>
  <c r="R61" i="24" s="1"/>
  <c r="S61" i="24" s="1"/>
  <c r="K60" i="24"/>
  <c r="L60" i="24" s="1"/>
  <c r="M60" i="24" s="1"/>
  <c r="N60" i="24" s="1"/>
  <c r="R60" i="24" s="1"/>
  <c r="S60" i="24" s="1"/>
  <c r="K59" i="24"/>
  <c r="L59" i="24" s="1"/>
  <c r="M59" i="24" s="1"/>
  <c r="N59" i="24" s="1"/>
  <c r="R59" i="24" s="1"/>
  <c r="S59" i="24" s="1"/>
  <c r="K58" i="24"/>
  <c r="L58" i="24" s="1"/>
  <c r="M58" i="24" s="1"/>
  <c r="N58" i="24" s="1"/>
  <c r="R58" i="24" s="1"/>
  <c r="S58" i="24" s="1"/>
  <c r="K57" i="24"/>
  <c r="L57" i="24" s="1"/>
  <c r="M57" i="24" s="1"/>
  <c r="N57" i="24" s="1"/>
  <c r="R57" i="24" s="1"/>
  <c r="S57" i="24" s="1"/>
  <c r="K56" i="24"/>
  <c r="L56" i="24" s="1"/>
  <c r="M56" i="24" s="1"/>
  <c r="N56" i="24" s="1"/>
  <c r="R56" i="24" s="1"/>
  <c r="S56" i="24" s="1"/>
  <c r="K55" i="24"/>
  <c r="L55" i="24" s="1"/>
  <c r="M55" i="24" s="1"/>
  <c r="N55" i="24" s="1"/>
  <c r="R55" i="24" s="1"/>
  <c r="S55" i="24" s="1"/>
  <c r="K54" i="24"/>
  <c r="L54" i="24" s="1"/>
  <c r="M54" i="24" s="1"/>
  <c r="N54" i="24" s="1"/>
  <c r="R54" i="24" s="1"/>
  <c r="S54" i="24" s="1"/>
  <c r="K53" i="24"/>
  <c r="L53" i="24" s="1"/>
  <c r="M53" i="24" s="1"/>
  <c r="N53" i="24" s="1"/>
  <c r="R53" i="24" s="1"/>
  <c r="S53" i="24" s="1"/>
  <c r="K52" i="24"/>
  <c r="L52" i="24" s="1"/>
  <c r="M52" i="24" s="1"/>
  <c r="N52" i="24" s="1"/>
  <c r="R52" i="24" s="1"/>
  <c r="S52" i="24" s="1"/>
  <c r="K51" i="24"/>
  <c r="L51" i="24" s="1"/>
  <c r="M51" i="24" s="1"/>
  <c r="N51" i="24" s="1"/>
  <c r="R51" i="24" s="1"/>
  <c r="S51" i="24" s="1"/>
  <c r="K50" i="24"/>
  <c r="L50" i="24" s="1"/>
  <c r="M50" i="24" s="1"/>
  <c r="N50" i="24" s="1"/>
  <c r="R50" i="24" s="1"/>
  <c r="S50" i="24" s="1"/>
  <c r="K49" i="24"/>
  <c r="L49" i="24" s="1"/>
  <c r="M49" i="24" s="1"/>
  <c r="N49" i="24" s="1"/>
  <c r="R49" i="24" s="1"/>
  <c r="S49" i="24" s="1"/>
  <c r="K48" i="24"/>
  <c r="L48" i="24" s="1"/>
  <c r="M48" i="24" s="1"/>
  <c r="N48" i="24" s="1"/>
  <c r="R48" i="24" s="1"/>
  <c r="S48" i="24" s="1"/>
  <c r="K47" i="24"/>
  <c r="L47" i="24" s="1"/>
  <c r="M47" i="24" s="1"/>
  <c r="N47" i="24" s="1"/>
  <c r="R47" i="24" s="1"/>
  <c r="S47" i="24" s="1"/>
  <c r="K46" i="24"/>
  <c r="L46" i="24" s="1"/>
  <c r="M46" i="24" s="1"/>
  <c r="N46" i="24" s="1"/>
  <c r="R46" i="24" s="1"/>
  <c r="S46" i="24" s="1"/>
  <c r="K45" i="24"/>
  <c r="L45" i="24" s="1"/>
  <c r="M45" i="24" s="1"/>
  <c r="N45" i="24" s="1"/>
  <c r="R45" i="24" s="1"/>
  <c r="S45" i="24" s="1"/>
  <c r="K44" i="24"/>
  <c r="L44" i="24" s="1"/>
  <c r="M44" i="24" s="1"/>
  <c r="N44" i="24" s="1"/>
  <c r="R44" i="24" s="1"/>
  <c r="S44" i="24" s="1"/>
  <c r="K43" i="24"/>
  <c r="L43" i="24" s="1"/>
  <c r="M43" i="24" s="1"/>
  <c r="N43" i="24" s="1"/>
  <c r="R43" i="24" s="1"/>
  <c r="S43" i="24" s="1"/>
  <c r="K42" i="24"/>
  <c r="L42" i="24" s="1"/>
  <c r="M42" i="24" s="1"/>
  <c r="N42" i="24" s="1"/>
  <c r="R42" i="24" s="1"/>
  <c r="S42" i="24" s="1"/>
  <c r="K41" i="24"/>
  <c r="L41" i="24" s="1"/>
  <c r="M41" i="24" s="1"/>
  <c r="N41" i="24" s="1"/>
  <c r="R41" i="24" s="1"/>
  <c r="S41" i="24" s="1"/>
  <c r="K40" i="24"/>
  <c r="L40" i="24" s="1"/>
  <c r="M40" i="24" s="1"/>
  <c r="N40" i="24" s="1"/>
  <c r="R40" i="24" s="1"/>
  <c r="S40" i="24" s="1"/>
  <c r="K39" i="24"/>
  <c r="L39" i="24" s="1"/>
  <c r="M39" i="24" s="1"/>
  <c r="N39" i="24" s="1"/>
  <c r="R39" i="24" s="1"/>
  <c r="S39" i="24" s="1"/>
  <c r="K38" i="24"/>
  <c r="L38" i="24" s="1"/>
  <c r="M38" i="24" s="1"/>
  <c r="N38" i="24" s="1"/>
  <c r="R38" i="24" s="1"/>
  <c r="S38" i="24" s="1"/>
  <c r="K37" i="24"/>
  <c r="L37" i="24" s="1"/>
  <c r="M37" i="24" s="1"/>
  <c r="N37" i="24" s="1"/>
  <c r="R37" i="24" s="1"/>
  <c r="S37" i="24" s="1"/>
  <c r="K36" i="24"/>
  <c r="L36" i="24" s="1"/>
  <c r="M36" i="24" s="1"/>
  <c r="N36" i="24" s="1"/>
  <c r="R36" i="24" s="1"/>
  <c r="S36" i="24" s="1"/>
  <c r="K35" i="24"/>
  <c r="L35" i="24" s="1"/>
  <c r="M35" i="24" s="1"/>
  <c r="N35" i="24" s="1"/>
  <c r="R35" i="24" s="1"/>
  <c r="S35" i="24" s="1"/>
  <c r="K34" i="24"/>
  <c r="L34" i="24" s="1"/>
  <c r="M34" i="24" s="1"/>
  <c r="N34" i="24" s="1"/>
  <c r="R34" i="24" s="1"/>
  <c r="S34" i="24" s="1"/>
  <c r="K33" i="24"/>
  <c r="L33" i="24" s="1"/>
  <c r="M33" i="24" s="1"/>
  <c r="N33" i="24" s="1"/>
  <c r="R33" i="24" s="1"/>
  <c r="S33" i="24" s="1"/>
  <c r="K32" i="24"/>
  <c r="L32" i="24" s="1"/>
  <c r="M32" i="24" s="1"/>
  <c r="N32" i="24" s="1"/>
  <c r="R32" i="24" s="1"/>
  <c r="S32" i="24" s="1"/>
  <c r="K31" i="24"/>
  <c r="L31" i="24" s="1"/>
  <c r="M31" i="24" s="1"/>
  <c r="N31" i="24" s="1"/>
  <c r="R31" i="24" s="1"/>
  <c r="S31" i="24" s="1"/>
  <c r="K30" i="24"/>
  <c r="L30" i="24" s="1"/>
  <c r="M30" i="24" s="1"/>
  <c r="N30" i="24" s="1"/>
  <c r="R30" i="24" s="1"/>
  <c r="S30" i="24" s="1"/>
  <c r="K29" i="24"/>
  <c r="L29" i="24" s="1"/>
  <c r="M29" i="24" s="1"/>
  <c r="N29" i="24" s="1"/>
  <c r="R29" i="24" s="1"/>
  <c r="S29" i="24" s="1"/>
  <c r="K28" i="24"/>
  <c r="L28" i="24" s="1"/>
  <c r="M28" i="24" s="1"/>
  <c r="N28" i="24" s="1"/>
  <c r="R28" i="24" s="1"/>
  <c r="S28" i="24" s="1"/>
  <c r="K27" i="24"/>
  <c r="L27" i="24" s="1"/>
  <c r="M27" i="24" s="1"/>
  <c r="N27" i="24" s="1"/>
  <c r="R27" i="24" s="1"/>
  <c r="S27" i="24" s="1"/>
  <c r="K26" i="24"/>
  <c r="L26" i="24" s="1"/>
  <c r="M26" i="24" s="1"/>
  <c r="N26" i="24" s="1"/>
  <c r="R26" i="24" s="1"/>
  <c r="S26" i="24" s="1"/>
  <c r="K25" i="24"/>
  <c r="L25" i="24" s="1"/>
  <c r="M25" i="24" s="1"/>
  <c r="N25" i="24" s="1"/>
  <c r="R25" i="24" s="1"/>
  <c r="S25" i="24" s="1"/>
  <c r="K24" i="24"/>
  <c r="L24" i="24" s="1"/>
  <c r="M24" i="24" s="1"/>
  <c r="N24" i="24" s="1"/>
  <c r="R24" i="24" s="1"/>
  <c r="S24" i="24" s="1"/>
  <c r="K23" i="24"/>
  <c r="L23" i="24" s="1"/>
  <c r="M23" i="24" s="1"/>
  <c r="N23" i="24" s="1"/>
  <c r="R23" i="24" s="1"/>
  <c r="S23" i="24" s="1"/>
  <c r="K22" i="24"/>
  <c r="L22" i="24" s="1"/>
  <c r="M22" i="24" s="1"/>
  <c r="N22" i="24" s="1"/>
  <c r="R22" i="24" s="1"/>
  <c r="S22" i="24" s="1"/>
  <c r="K21" i="24"/>
  <c r="L21" i="24" s="1"/>
  <c r="M21" i="24" s="1"/>
  <c r="N21" i="24" s="1"/>
  <c r="R21" i="24" s="1"/>
  <c r="S21" i="24" s="1"/>
  <c r="K20" i="24"/>
  <c r="L20" i="24" s="1"/>
  <c r="M20" i="24" s="1"/>
  <c r="N20" i="24" s="1"/>
  <c r="R20" i="24" s="1"/>
  <c r="S20" i="24" s="1"/>
  <c r="K19" i="24"/>
  <c r="K18" i="24"/>
  <c r="L18" i="24" s="1"/>
  <c r="M18" i="24" s="1"/>
  <c r="N18" i="24" s="1"/>
  <c r="R18" i="24" s="1"/>
  <c r="S18" i="24" s="1"/>
  <c r="M30" i="22"/>
  <c r="N30" i="22" s="1"/>
  <c r="O30" i="22" s="1"/>
  <c r="M34" i="22"/>
  <c r="M8" i="26"/>
  <c r="N8" i="26" s="1"/>
  <c r="O8" i="26" s="1"/>
  <c r="P8" i="26" s="1"/>
  <c r="T8" i="26" s="1"/>
  <c r="U8" i="26" s="1"/>
  <c r="M7" i="26"/>
  <c r="M6" i="26"/>
  <c r="M5" i="26"/>
  <c r="M33" i="27"/>
  <c r="N33" i="27" s="1"/>
  <c r="O33" i="27" s="1"/>
  <c r="P33" i="27" s="1"/>
  <c r="T33" i="27" s="1"/>
  <c r="U33" i="27" s="1"/>
  <c r="M32" i="27"/>
  <c r="N32" i="27" s="1"/>
  <c r="O32" i="27" s="1"/>
  <c r="P32" i="27" s="1"/>
  <c r="T32" i="27" s="1"/>
  <c r="U32" i="27" s="1"/>
  <c r="M34" i="27"/>
  <c r="N34" i="27" s="1"/>
  <c r="O34" i="27" s="1"/>
  <c r="P34" i="27" s="1"/>
  <c r="T34" i="27" s="1"/>
  <c r="U34" i="27" s="1"/>
  <c r="M35" i="27"/>
  <c r="N35" i="27" s="1"/>
  <c r="O35" i="27" s="1"/>
  <c r="P35" i="27" s="1"/>
  <c r="T35" i="27" s="1"/>
  <c r="U35" i="27" s="1"/>
  <c r="M36" i="27"/>
  <c r="N36" i="27" s="1"/>
  <c r="O36" i="27" s="1"/>
  <c r="P36" i="27" s="1"/>
  <c r="T36" i="27" s="1"/>
  <c r="U36" i="27" s="1"/>
  <c r="M37" i="27"/>
  <c r="N37" i="27" s="1"/>
  <c r="O37" i="27" s="1"/>
  <c r="P37" i="27" s="1"/>
  <c r="T37" i="27" s="1"/>
  <c r="U37" i="27" s="1"/>
  <c r="M38" i="27"/>
  <c r="N38" i="27" s="1"/>
  <c r="O38" i="27" s="1"/>
  <c r="P38" i="27" s="1"/>
  <c r="T38" i="27" s="1"/>
  <c r="U38" i="27" s="1"/>
  <c r="M39" i="27"/>
  <c r="N39" i="27" s="1"/>
  <c r="O39" i="27" s="1"/>
  <c r="P39" i="27" s="1"/>
  <c r="T39" i="27" s="1"/>
  <c r="U39" i="27" s="1"/>
  <c r="M31" i="27"/>
  <c r="N31" i="27" s="1"/>
  <c r="O31" i="27" s="1"/>
  <c r="P31" i="27" s="1"/>
  <c r="T31" i="27" s="1"/>
  <c r="U31" i="27" s="1"/>
  <c r="M30" i="27"/>
  <c r="N30" i="27" s="1"/>
  <c r="O30" i="27" s="1"/>
  <c r="P30" i="27" s="1"/>
  <c r="T30" i="27" s="1"/>
  <c r="U30" i="27" s="1"/>
  <c r="M29" i="27"/>
  <c r="N29" i="27" s="1"/>
  <c r="O29" i="27" s="1"/>
  <c r="P29" i="27" s="1"/>
  <c r="T29" i="27" s="1"/>
  <c r="U29" i="27" s="1"/>
  <c r="M28" i="27"/>
  <c r="N28" i="27" s="1"/>
  <c r="O28" i="27" s="1"/>
  <c r="P28" i="27" s="1"/>
  <c r="T28" i="27" s="1"/>
  <c r="U28" i="27" s="1"/>
  <c r="M27" i="27"/>
  <c r="N27" i="27" s="1"/>
  <c r="O27" i="27" s="1"/>
  <c r="P27" i="27" s="1"/>
  <c r="T27" i="27" s="1"/>
  <c r="U27" i="27" s="1"/>
  <c r="M26" i="27"/>
  <c r="N26" i="27" s="1"/>
  <c r="O26" i="27" s="1"/>
  <c r="P26" i="27" s="1"/>
  <c r="T26" i="27" s="1"/>
  <c r="U26" i="27" s="1"/>
  <c r="M25" i="27"/>
  <c r="N25" i="27" s="1"/>
  <c r="O25" i="27" s="1"/>
  <c r="P25" i="27" s="1"/>
  <c r="T25" i="27" s="1"/>
  <c r="U25" i="27" s="1"/>
  <c r="M24" i="27"/>
  <c r="N24" i="27" s="1"/>
  <c r="O24" i="27" s="1"/>
  <c r="P24" i="27" s="1"/>
  <c r="T24" i="27" s="1"/>
  <c r="U24" i="27" s="1"/>
  <c r="M23" i="27"/>
  <c r="N23" i="27" s="1"/>
  <c r="O23" i="27" s="1"/>
  <c r="P23" i="27" s="1"/>
  <c r="T23" i="27" s="1"/>
  <c r="U23" i="27" s="1"/>
  <c r="M22" i="27"/>
  <c r="N22" i="27" s="1"/>
  <c r="O22" i="27" s="1"/>
  <c r="P22" i="27" s="1"/>
  <c r="T22" i="27" s="1"/>
  <c r="U22" i="27" s="1"/>
  <c r="M21" i="27"/>
  <c r="N21" i="27" s="1"/>
  <c r="O21" i="27" s="1"/>
  <c r="P21" i="27" s="1"/>
  <c r="T21" i="27" s="1"/>
  <c r="U21" i="27" s="1"/>
  <c r="M20" i="27"/>
  <c r="N20" i="27" s="1"/>
  <c r="O20" i="27" s="1"/>
  <c r="P20" i="27" s="1"/>
  <c r="T20" i="27" s="1"/>
  <c r="U20" i="27" s="1"/>
  <c r="M19" i="27"/>
  <c r="N19" i="27" s="1"/>
  <c r="O19" i="27" s="1"/>
  <c r="P19" i="27" s="1"/>
  <c r="T19" i="27" s="1"/>
  <c r="U19" i="27" s="1"/>
  <c r="M18" i="27"/>
  <c r="N18" i="27" s="1"/>
  <c r="O18" i="27" s="1"/>
  <c r="P18" i="27" s="1"/>
  <c r="T18" i="27" s="1"/>
  <c r="U18" i="27" s="1"/>
  <c r="M17" i="27"/>
  <c r="N17" i="27" s="1"/>
  <c r="O17" i="27" s="1"/>
  <c r="P17" i="27" s="1"/>
  <c r="T17" i="27" s="1"/>
  <c r="U17" i="27" s="1"/>
  <c r="N11" i="27"/>
  <c r="O11" i="27" s="1"/>
  <c r="P11" i="27" s="1"/>
  <c r="M16" i="27"/>
  <c r="N16" i="27" s="1"/>
  <c r="O16" i="27" s="1"/>
  <c r="P16" i="27" s="1"/>
  <c r="T16" i="27" s="1"/>
  <c r="U16" i="27" s="1"/>
  <c r="M15" i="27"/>
  <c r="N15" i="27" s="1"/>
  <c r="O15" i="27" s="1"/>
  <c r="P15" i="27" s="1"/>
  <c r="T15" i="27" s="1"/>
  <c r="U15" i="27" s="1"/>
  <c r="K168" i="24"/>
  <c r="L168" i="24" s="1"/>
  <c r="M168" i="24" s="1"/>
  <c r="N168" i="24" s="1"/>
  <c r="R168" i="24" s="1"/>
  <c r="S168" i="24" s="1"/>
  <c r="M14" i="27"/>
  <c r="N14" i="27" s="1"/>
  <c r="O14" i="27" s="1"/>
  <c r="P14" i="27" s="1"/>
  <c r="T14" i="27" s="1"/>
  <c r="U14" i="27" s="1"/>
  <c r="M13" i="27"/>
  <c r="N13" i="27" s="1"/>
  <c r="O13" i="27" s="1"/>
  <c r="P13" i="27" s="1"/>
  <c r="T13" i="27" s="1"/>
  <c r="U13" i="27" s="1"/>
  <c r="M12" i="27"/>
  <c r="N12" i="27" s="1"/>
  <c r="O12" i="27" s="1"/>
  <c r="T12" i="27"/>
  <c r="U12" i="27" s="1"/>
  <c r="T11" i="27"/>
  <c r="U11" i="27" s="1"/>
  <c r="M9" i="27"/>
  <c r="N9" i="27" s="1"/>
  <c r="O9" i="27" s="1"/>
  <c r="P9" i="27" s="1"/>
  <c r="T9" i="27" s="1"/>
  <c r="U9" i="27" s="1"/>
  <c r="M8" i="27"/>
  <c r="M7" i="27"/>
  <c r="N7" i="27" s="1"/>
  <c r="O7" i="27" s="1"/>
  <c r="P7" i="27" s="1"/>
  <c r="T7" i="27" s="1"/>
  <c r="U7" i="27" s="1"/>
  <c r="K37" i="22"/>
  <c r="K38" i="22"/>
  <c r="K39" i="22"/>
  <c r="K40" i="22"/>
  <c r="K41" i="22"/>
  <c r="K42" i="22"/>
  <c r="K43" i="22"/>
  <c r="K44" i="22"/>
  <c r="K45" i="22"/>
  <c r="K46" i="22"/>
  <c r="K47" i="22"/>
  <c r="K48" i="22"/>
  <c r="K49" i="22"/>
  <c r="K50" i="22"/>
  <c r="K51" i="22"/>
  <c r="K52" i="22"/>
  <c r="K53" i="22"/>
  <c r="K54" i="22"/>
  <c r="K55" i="22"/>
  <c r="K56" i="22"/>
  <c r="K57" i="22"/>
  <c r="K58" i="22"/>
  <c r="K59" i="22"/>
  <c r="K60" i="22"/>
  <c r="K61" i="22"/>
  <c r="K62" i="22"/>
  <c r="K63" i="22"/>
  <c r="K64" i="22"/>
  <c r="K65" i="22"/>
  <c r="K66" i="22"/>
  <c r="K67" i="22"/>
  <c r="K68" i="22"/>
  <c r="K69" i="22"/>
  <c r="J37" i="22"/>
  <c r="J38" i="22"/>
  <c r="J39" i="22"/>
  <c r="J40" i="22"/>
  <c r="J41" i="22"/>
  <c r="J42" i="22"/>
  <c r="J43" i="22"/>
  <c r="J44" i="22"/>
  <c r="J45" i="22"/>
  <c r="J46" i="22"/>
  <c r="J47" i="22"/>
  <c r="J48" i="22"/>
  <c r="J49" i="22"/>
  <c r="J50" i="22"/>
  <c r="J51" i="22"/>
  <c r="J52" i="22"/>
  <c r="J53" i="22"/>
  <c r="J54" i="22"/>
  <c r="J55" i="22"/>
  <c r="J56" i="22"/>
  <c r="J57" i="22"/>
  <c r="J58" i="22"/>
  <c r="J59" i="22"/>
  <c r="J60" i="22"/>
  <c r="J61" i="22"/>
  <c r="J62" i="22"/>
  <c r="J63" i="22"/>
  <c r="J64" i="22"/>
  <c r="J65" i="22"/>
  <c r="J66" i="22"/>
  <c r="J67" i="22"/>
  <c r="J68" i="22"/>
  <c r="J69" i="22"/>
  <c r="J36" i="22"/>
  <c r="D37" i="22"/>
  <c r="D38" i="22"/>
  <c r="D39" i="22"/>
  <c r="D40" i="22"/>
  <c r="D41" i="22"/>
  <c r="D42" i="22"/>
  <c r="D43" i="22"/>
  <c r="D44" i="22"/>
  <c r="D45" i="22"/>
  <c r="D46" i="22"/>
  <c r="D47" i="22"/>
  <c r="D48" i="22"/>
  <c r="D49" i="22"/>
  <c r="D50" i="22"/>
  <c r="D51" i="22"/>
  <c r="D52" i="22"/>
  <c r="D54" i="22"/>
  <c r="D55" i="22"/>
  <c r="D56" i="22"/>
  <c r="D57" i="22"/>
  <c r="D58" i="22"/>
  <c r="D59" i="22"/>
  <c r="D60" i="22"/>
  <c r="D61" i="22"/>
  <c r="D62" i="22"/>
  <c r="D63" i="22"/>
  <c r="D64" i="22"/>
  <c r="D65" i="22"/>
  <c r="D66" i="22"/>
  <c r="D67" i="22"/>
  <c r="D69" i="22"/>
  <c r="D36" i="22"/>
  <c r="K78" i="22"/>
  <c r="K79" i="22"/>
  <c r="K80" i="22"/>
  <c r="K81" i="22"/>
  <c r="K82" i="22"/>
  <c r="K83" i="22"/>
  <c r="K84" i="22"/>
  <c r="K77" i="22"/>
  <c r="J78" i="22"/>
  <c r="J79" i="22"/>
  <c r="J80" i="22"/>
  <c r="J81" i="22"/>
  <c r="J82" i="22"/>
  <c r="J83" i="22"/>
  <c r="J84" i="22"/>
  <c r="J77" i="22"/>
  <c r="D78" i="22"/>
  <c r="D79" i="22"/>
  <c r="D80" i="22"/>
  <c r="D81" i="22"/>
  <c r="D82" i="22"/>
  <c r="D77" i="22"/>
  <c r="C4" i="20"/>
  <c r="K14" i="27"/>
  <c r="K15" i="27"/>
  <c r="K16" i="27"/>
  <c r="K17" i="27"/>
  <c r="K18" i="27"/>
  <c r="K19" i="27"/>
  <c r="K20" i="27"/>
  <c r="K21" i="27"/>
  <c r="K22" i="27"/>
  <c r="K23" i="27"/>
  <c r="K24" i="27"/>
  <c r="J36" i="27"/>
  <c r="J37" i="27"/>
  <c r="J38" i="27"/>
  <c r="J39" i="27"/>
  <c r="J35" i="27"/>
  <c r="J14" i="27"/>
  <c r="J15" i="27"/>
  <c r="J16" i="27"/>
  <c r="J17" i="27"/>
  <c r="J18" i="27"/>
  <c r="J19" i="27"/>
  <c r="J20" i="27"/>
  <c r="J21" i="27"/>
  <c r="J22" i="27"/>
  <c r="J23" i="27"/>
  <c r="J24" i="27"/>
  <c r="J41" i="27"/>
  <c r="C3" i="20" s="1"/>
  <c r="D39" i="27"/>
  <c r="D36" i="27"/>
  <c r="D37" i="27"/>
  <c r="D38" i="27"/>
  <c r="D35" i="27"/>
  <c r="D21" i="27"/>
  <c r="D22" i="27"/>
  <c r="D23" i="27"/>
  <c r="D24" i="27"/>
  <c r="D19" i="27"/>
  <c r="D20" i="27"/>
  <c r="D14" i="27"/>
  <c r="D15" i="27"/>
  <c r="F7" i="27"/>
  <c r="F8" i="27"/>
  <c r="F9" i="27"/>
  <c r="F10" i="27"/>
  <c r="F11" i="27"/>
  <c r="F12" i="27"/>
  <c r="F13" i="27"/>
  <c r="I272" i="24"/>
  <c r="I273" i="24"/>
  <c r="I274" i="24"/>
  <c r="I275" i="24"/>
  <c r="I276" i="24"/>
  <c r="I277" i="24"/>
  <c r="I278" i="24"/>
  <c r="I271" i="24"/>
  <c r="H272" i="24"/>
  <c r="H273" i="24"/>
  <c r="H274" i="24"/>
  <c r="H275" i="24"/>
  <c r="H276" i="24"/>
  <c r="H277" i="24"/>
  <c r="H278" i="24"/>
  <c r="H271" i="24"/>
  <c r="B278" i="24"/>
  <c r="B272" i="24"/>
  <c r="B273" i="24"/>
  <c r="B274" i="24"/>
  <c r="B275" i="24"/>
  <c r="B276" i="24"/>
  <c r="B277" i="24"/>
  <c r="B271" i="24"/>
  <c r="H296" i="24"/>
  <c r="C6" i="20" s="1"/>
  <c r="B224" i="24"/>
  <c r="B225" i="24"/>
  <c r="B226" i="24"/>
  <c r="B227" i="24"/>
  <c r="B228" i="24"/>
  <c r="B229" i="24"/>
  <c r="B169" i="24"/>
  <c r="B170" i="24"/>
  <c r="B171" i="24"/>
  <c r="B172" i="24"/>
  <c r="B173" i="24"/>
  <c r="B174" i="24"/>
  <c r="B175" i="24"/>
  <c r="B176" i="24"/>
  <c r="B177" i="24"/>
  <c r="B178" i="24"/>
  <c r="B179" i="24"/>
  <c r="B180" i="24"/>
  <c r="B181" i="24"/>
  <c r="B182" i="24"/>
  <c r="B183" i="24"/>
  <c r="B184" i="24"/>
  <c r="B185" i="24"/>
  <c r="B186" i="24"/>
  <c r="B187" i="24"/>
  <c r="B188" i="24"/>
  <c r="B189" i="24"/>
  <c r="B190" i="24"/>
  <c r="B191" i="24"/>
  <c r="B192" i="24"/>
  <c r="B193" i="24"/>
  <c r="B194" i="24"/>
  <c r="B195" i="24"/>
  <c r="B196" i="24"/>
  <c r="B197" i="24"/>
  <c r="B198" i="24"/>
  <c r="B199" i="24"/>
  <c r="B200" i="24"/>
  <c r="B201" i="24"/>
  <c r="B202" i="24"/>
  <c r="B203" i="24"/>
  <c r="B204" i="24"/>
  <c r="B205" i="24"/>
  <c r="B206" i="24"/>
  <c r="B207" i="24"/>
  <c r="B208" i="24"/>
  <c r="B209" i="24"/>
  <c r="B210" i="24"/>
  <c r="B211" i="24"/>
  <c r="B212" i="24"/>
  <c r="B213" i="24"/>
  <c r="B214" i="24"/>
  <c r="B215" i="24"/>
  <c r="B216" i="24"/>
  <c r="B217" i="24"/>
  <c r="B218" i="24"/>
  <c r="B219" i="24"/>
  <c r="B220" i="24"/>
  <c r="B221" i="24"/>
  <c r="B222" i="24"/>
  <c r="B223" i="24"/>
  <c r="I40" i="7"/>
  <c r="I117" i="7"/>
  <c r="I113" i="7"/>
  <c r="I105" i="7"/>
  <c r="I91" i="7"/>
  <c r="I81" i="7"/>
  <c r="I66" i="7"/>
  <c r="I54" i="7"/>
  <c r="I137" i="7"/>
  <c r="I14" i="12"/>
  <c r="I35" i="12"/>
  <c r="I25" i="12"/>
  <c r="I45" i="12" s="1"/>
  <c r="I15" i="6"/>
  <c r="I101" i="6"/>
  <c r="N5" i="26" l="1"/>
  <c r="O5" i="26" s="1"/>
  <c r="P5" i="26" s="1"/>
  <c r="T5" i="26" s="1"/>
  <c r="U5" i="26" s="1"/>
  <c r="N6" i="26"/>
  <c r="O6" i="26" s="1"/>
  <c r="P6" i="26" s="1"/>
  <c r="T6" i="26" s="1"/>
  <c r="U6" i="26" s="1"/>
  <c r="N7" i="26"/>
  <c r="O7" i="26" s="1"/>
  <c r="P7" i="26" s="1"/>
  <c r="T7" i="26" s="1"/>
  <c r="U7" i="26" s="1"/>
  <c r="L19" i="24"/>
  <c r="M19" i="24" s="1"/>
  <c r="N19" i="24" s="1"/>
  <c r="R19" i="24" s="1"/>
  <c r="S19" i="24" s="1"/>
  <c r="N8" i="27"/>
  <c r="O8" i="27" s="1"/>
  <c r="P8" i="27" s="1"/>
  <c r="T8" i="27" s="1"/>
  <c r="U8" i="27" s="1"/>
  <c r="J90" i="22"/>
  <c r="C5" i="20" s="1"/>
  <c r="C7" i="20" s="1"/>
  <c r="I118" i="7"/>
  <c r="M11" i="3"/>
  <c r="N11" i="3" s="1"/>
  <c r="O11" i="3" s="1"/>
  <c r="P11" i="3" s="1"/>
  <c r="Q11" i="3" s="1"/>
  <c r="R11" i="3" s="1"/>
  <c r="S11" i="3" s="1"/>
  <c r="T11" i="3" s="1"/>
  <c r="U11" i="3" s="1"/>
  <c r="M10" i="3"/>
  <c r="N10" i="3" s="1"/>
  <c r="O10" i="3" s="1"/>
  <c r="P10" i="3" s="1"/>
  <c r="Q10" i="3" s="1"/>
  <c r="R10" i="3" s="1"/>
  <c r="S10" i="3" s="1"/>
  <c r="T10" i="3" s="1"/>
  <c r="U10" i="3" s="1"/>
  <c r="M12" i="3"/>
  <c r="N12" i="3" s="1"/>
  <c r="O12" i="3" s="1"/>
  <c r="P12" i="3" s="1"/>
  <c r="Q12" i="3" s="1"/>
  <c r="R12" i="3" s="1"/>
  <c r="S12" i="3" s="1"/>
  <c r="T12" i="3" s="1"/>
  <c r="U12" i="3" s="1"/>
  <c r="I30" i="14"/>
  <c r="M9" i="3"/>
  <c r="N9" i="3" s="1"/>
  <c r="O9" i="3" s="1"/>
  <c r="P9" i="3" s="1"/>
  <c r="Q9" i="3" s="1"/>
  <c r="R9" i="3" s="1"/>
  <c r="S9" i="3" s="1"/>
  <c r="T9" i="3" s="1"/>
  <c r="U9" i="3" s="1"/>
  <c r="M8" i="3"/>
  <c r="N8" i="3" s="1"/>
  <c r="O8" i="3" s="1"/>
  <c r="P8" i="3" s="1"/>
  <c r="Q8" i="3" s="1"/>
  <c r="R8" i="3" s="1"/>
  <c r="S8" i="3" s="1"/>
  <c r="T8" i="3" s="1"/>
  <c r="U8" i="3" s="1"/>
  <c r="M7" i="3"/>
  <c r="N7" i="3" s="1"/>
  <c r="O7" i="3" s="1"/>
  <c r="P7" i="3" s="1"/>
  <c r="Q7" i="3" s="1"/>
  <c r="R7" i="3" s="1"/>
  <c r="S7" i="3" s="1"/>
  <c r="T7" i="3" s="1"/>
  <c r="U7" i="3" s="1"/>
  <c r="M6" i="3"/>
  <c r="N6" i="3" s="1"/>
  <c r="O6" i="3" s="1"/>
  <c r="P6" i="3" s="1"/>
  <c r="Q6" i="3" s="1"/>
  <c r="R6" i="3" s="1"/>
  <c r="S6" i="3" s="1"/>
  <c r="T6" i="3" s="1"/>
  <c r="U6" i="3" s="1"/>
  <c r="M5" i="3"/>
  <c r="N5" i="3" s="1"/>
  <c r="O5" i="3" s="1"/>
  <c r="I20" i="5"/>
  <c r="I97" i="5"/>
  <c r="I86" i="5"/>
  <c r="I17" i="5"/>
  <c r="I75" i="5"/>
  <c r="I13" i="5"/>
  <c r="I7" i="5"/>
  <c r="I21" i="5" s="1"/>
  <c r="I56" i="5"/>
  <c r="I12" i="13"/>
  <c r="J29" i="3"/>
  <c r="P5" i="3" l="1"/>
  <c r="Q5" i="3" s="1"/>
  <c r="R5" i="3" s="1"/>
  <c r="S5" i="3" s="1"/>
  <c r="T5" i="3" s="1"/>
  <c r="U5" i="3" s="1"/>
  <c r="I98" i="5"/>
  <c r="L7" i="1"/>
  <c r="M7" i="1" s="1"/>
  <c r="N7" i="1" l="1"/>
  <c r="O7" i="1" s="1"/>
  <c r="P7" i="1" s="1"/>
  <c r="Q7" i="1" s="1"/>
  <c r="R7" i="1" s="1"/>
  <c r="S7" i="1" s="1"/>
  <c r="T7" i="1" s="1"/>
  <c r="I39" i="1" l="1"/>
  <c r="I30" i="1"/>
  <c r="I21" i="1"/>
  <c r="I12" i="1"/>
  <c r="L33" i="1"/>
  <c r="M33" i="1" s="1"/>
  <c r="N33" i="1" s="1"/>
  <c r="O33" i="1" s="1"/>
  <c r="S33" i="1" s="1"/>
  <c r="T33" i="1" s="1"/>
  <c r="L32" i="1"/>
  <c r="M32" i="1" s="1"/>
  <c r="N32" i="1" s="1"/>
  <c r="O32" i="1" s="1"/>
  <c r="S32" i="1" s="1"/>
  <c r="T32" i="1" s="1"/>
  <c r="I40" i="1" l="1"/>
  <c r="L15" i="1"/>
  <c r="M15" i="1" s="1"/>
  <c r="N15" i="1" s="1"/>
  <c r="O15" i="1" s="1"/>
  <c r="S15" i="1" s="1"/>
  <c r="T15" i="1" s="1"/>
  <c r="L14" i="1"/>
  <c r="M14" i="1" s="1"/>
  <c r="N14" i="1" s="1"/>
  <c r="O14" i="1" s="1"/>
  <c r="S14" i="1" s="1"/>
  <c r="T14" i="1" s="1"/>
  <c r="L26" i="1"/>
  <c r="M26" i="1" s="1"/>
  <c r="N26" i="1" s="1"/>
  <c r="O26" i="1" s="1"/>
  <c r="S26" i="1" s="1"/>
  <c r="L25" i="1"/>
  <c r="M25" i="1" s="1"/>
  <c r="L24" i="1"/>
  <c r="M24" i="1" s="1"/>
  <c r="N24" i="1" s="1"/>
  <c r="O24" i="1" s="1"/>
  <c r="S24" i="1" s="1"/>
  <c r="L6" i="1"/>
  <c r="M6" i="1" s="1"/>
  <c r="L5" i="1"/>
  <c r="M5" i="1" s="1"/>
  <c r="N5" i="1" s="1"/>
  <c r="O5" i="1" s="1"/>
  <c r="P5" i="1" s="1"/>
  <c r="Q5" i="1" s="1"/>
  <c r="R5" i="1" s="1"/>
  <c r="S5" i="1" s="1"/>
  <c r="L23" i="1"/>
  <c r="M23" i="1" s="1"/>
  <c r="N23" i="1" s="1"/>
  <c r="O23" i="1" s="1"/>
  <c r="S23" i="1" s="1"/>
  <c r="T23" i="1" s="1"/>
  <c r="N6" i="1" l="1"/>
  <c r="O6" i="1" s="1"/>
  <c r="S6" i="1" s="1"/>
  <c r="T6" i="1" s="1"/>
  <c r="T26" i="1"/>
  <c r="N25" i="1"/>
  <c r="O25" i="1" s="1"/>
  <c r="S25" i="1" s="1"/>
  <c r="T25" i="1" s="1"/>
  <c r="T24" i="1"/>
  <c r="T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Jessica Koko D. Lawson</author>
  </authors>
  <commentList>
    <comment ref="D18" authorId="0" shapeId="0" xr:uid="{FD3AA717-8AEB-4A60-9246-CE081EF95FA0}">
      <text>
        <r>
          <rPr>
            <b/>
            <sz val="9"/>
            <color indexed="81"/>
            <rFont val="Tahoma"/>
            <charset val="1"/>
          </rPr>
          <t>Jessica Koko D. Lawson:</t>
        </r>
        <r>
          <rPr>
            <sz val="9"/>
            <color indexed="81"/>
            <rFont val="Tahoma"/>
            <charset val="1"/>
          </rPr>
          <t xml:space="preserve">
check item cable or cabinet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Jessica Koko D. Lawson</author>
  </authors>
  <commentList>
    <comment ref="D53" authorId="0" shapeId="0" xr:uid="{C654B693-7EC4-4CA7-960D-1DA8B44B275A}">
      <text>
        <r>
          <rPr>
            <b/>
            <sz val="9"/>
            <color indexed="81"/>
            <rFont val="Tahoma"/>
            <charset val="1"/>
          </rPr>
          <t>Jessica Koko D. Lawson:</t>
        </r>
        <r>
          <rPr>
            <sz val="9"/>
            <color indexed="81"/>
            <rFont val="Tahoma"/>
            <charset val="1"/>
          </rPr>
          <t xml:space="preserve">
Rephrase </t>
        </r>
      </text>
    </comment>
    <comment ref="D61" authorId="0" shapeId="0" xr:uid="{75F59303-7AD6-461D-A71C-DC3DDC20B85C}">
      <text>
        <r>
          <rPr>
            <b/>
            <sz val="9"/>
            <color indexed="81"/>
            <rFont val="Tahoma"/>
            <charset val="1"/>
          </rPr>
          <t>Jessica Koko D. Lawson:</t>
        </r>
        <r>
          <rPr>
            <sz val="9"/>
            <color indexed="81"/>
            <rFont val="Tahoma"/>
            <charset val="1"/>
          </rPr>
          <t xml:space="preserve">
is it event management company. Please clarify</t>
        </r>
      </text>
    </comment>
    <comment ref="D75" authorId="0" shapeId="0" xr:uid="{93B9BB36-5446-4EAA-83AA-BA96C125AC95}">
      <text>
        <r>
          <rPr>
            <b/>
            <sz val="9"/>
            <color indexed="81"/>
            <rFont val="Tahoma"/>
            <charset val="1"/>
          </rPr>
          <t>Jessica Koko D. Lawson:</t>
        </r>
        <r>
          <rPr>
            <sz val="9"/>
            <color indexed="81"/>
            <rFont val="Tahoma"/>
            <charset val="1"/>
          </rPr>
          <t xml:space="preserve">
Clarifications
</t>
        </r>
      </text>
    </comment>
  </commentList>
</comments>
</file>

<file path=xl/sharedStrings.xml><?xml version="1.0" encoding="utf-8"?>
<sst xmlns="http://schemas.openxmlformats.org/spreadsheetml/2006/main" count="6562" uniqueCount="1336">
  <si>
    <t> </t>
  </si>
  <si>
    <t>#</t>
  </si>
  <si>
    <t>Description
(Value cannot exceed 250 Characters)</t>
  </si>
  <si>
    <r>
      <t>Reference No</t>
    </r>
    <r>
      <rPr>
        <b/>
        <sz val="11"/>
        <color rgb="FFFFFFFF"/>
        <rFont val="Arial"/>
        <family val="2"/>
      </rPr>
      <t>.</t>
    </r>
  </si>
  <si>
    <t>Budget Code</t>
  </si>
  <si>
    <t xml:space="preserve">
Category - Sourcing </t>
  </si>
  <si>
    <t>Sourcing
Method</t>
  </si>
  <si>
    <t xml:space="preserve">Type of Competition </t>
  </si>
  <si>
    <r>
      <t>Estimated Amount</t>
    </r>
    <r>
      <rPr>
        <b/>
        <sz val="11"/>
        <color rgb="FFFFFFFF"/>
        <rFont val="Arial"/>
        <family val="2"/>
      </rPr>
      <t xml:space="preserve"> in US$</t>
    </r>
  </si>
  <si>
    <t>Financed By</t>
  </si>
  <si>
    <t xml:space="preserve">Request Submission Date </t>
  </si>
  <si>
    <t xml:space="preserve">Invitation Date </t>
  </si>
  <si>
    <t xml:space="preserve">Opening Date </t>
  </si>
  <si>
    <t xml:space="preserve">Evaluation Date </t>
  </si>
  <si>
    <t xml:space="preserve">Approval Date </t>
  </si>
  <si>
    <t>Opening of Financial Proposal</t>
  </si>
  <si>
    <t xml:space="preserve">Combined Evaluation </t>
  </si>
  <si>
    <t xml:space="preserve">Contract Vetting </t>
  </si>
  <si>
    <t xml:space="preserve">Contract Signing </t>
  </si>
  <si>
    <t>Goods</t>
  </si>
  <si>
    <t>Purchase of office stationary</t>
  </si>
  <si>
    <t>AfCFTA/AHRM/GO/001</t>
  </si>
  <si>
    <t>ZCFTA219/OB-MST01</t>
  </si>
  <si>
    <t>GO</t>
  </si>
  <si>
    <t>OC</t>
  </si>
  <si>
    <t>Purchase of toners</t>
  </si>
  <si>
    <t>AfCFTA/AHRM/GO/002</t>
  </si>
  <si>
    <t>ZCFTA221/OB-MST01</t>
  </si>
  <si>
    <t>Purchase AfCFTA ICT infrastructure and end-user devices in terms of communication, dependability, availability and interoperability.</t>
  </si>
  <si>
    <t>AfCFTA/AHRM/GO/003</t>
  </si>
  <si>
    <t>RFQ</t>
  </si>
  <si>
    <t>LC</t>
  </si>
  <si>
    <t>World Bank</t>
  </si>
  <si>
    <t>N/A</t>
  </si>
  <si>
    <t>Purchase of office furnitures for the new offices</t>
  </si>
  <si>
    <t>AfCFTA/AHRM/GO/004</t>
  </si>
  <si>
    <t>RFB</t>
  </si>
  <si>
    <t>AfDB</t>
  </si>
  <si>
    <t>Purchase of TV for the Secretariat</t>
  </si>
  <si>
    <t>AfCFTA/AHRM/GO/005</t>
  </si>
  <si>
    <t>MS</t>
  </si>
  <si>
    <t>Purchase of AfCFTA clinic equipement (AU Medical Services recommendations)</t>
  </si>
  <si>
    <t>Purchase and implementation of ICT Infrastructure Equipment (Switches, Access Points, Servers, licensing, visualization solutions, data storage, and firewalls)  as well as dissemination and implementation of AU Standards and Best Practices.</t>
  </si>
  <si>
    <t>AfCFTA/AHRM/GO/007</t>
  </si>
  <si>
    <t>MS/Partner</t>
  </si>
  <si>
    <t>Purchase of IT Equipments for digitalization projects (Laptops, heavy scanners, docking station, monitor, keyboard, mouse, and laptop safety lock),)</t>
  </si>
  <si>
    <t>AfCFTA/AHRM/GO/008</t>
  </si>
  <si>
    <t>Purchase Communication tools and IP Phone handsets</t>
  </si>
  <si>
    <t>AfCFTA/AHRM/GO/009</t>
  </si>
  <si>
    <t>Purchase equipments to improve and develop AfCFTA internal communication services, as well as acquisition of IP Phone handsets</t>
  </si>
  <si>
    <t>AfCFTA/AHRM/GO/010</t>
  </si>
  <si>
    <t>AfCFTA/DIMPC/GO/001</t>
  </si>
  <si>
    <t>AfCFTA/DIMPC/GO/002</t>
  </si>
  <si>
    <t>AfCFTA/DIMPC/GO/003</t>
  </si>
  <si>
    <t>AfCFTA/DIMPC/GO/007</t>
  </si>
  <si>
    <t>AfCFTA/DIMPC/GO/008</t>
  </si>
  <si>
    <t>AfCFTA/DIMPC/GO/009</t>
  </si>
  <si>
    <t>AfCFTA/DIMPC/GO/010</t>
  </si>
  <si>
    <t>AfCFTA/DIMPC/GO/011</t>
  </si>
  <si>
    <t>AfCFTA/DIMPC/GO/012</t>
  </si>
  <si>
    <t>AfCFTA/DIMPC/GO/013</t>
  </si>
  <si>
    <t>AfCFTA/DIMPC/GO/014</t>
  </si>
  <si>
    <t>AU Member States Mast Flags (2 sets)</t>
  </si>
  <si>
    <t>AfCFTA/PR/GO/001</t>
  </si>
  <si>
    <t>Member States</t>
  </si>
  <si>
    <t>AU Member States Desk Flags (3 sets)</t>
  </si>
  <si>
    <t>AfCFTA/PR/GO/002</t>
  </si>
  <si>
    <t>African Union Desk Flags (25)</t>
  </si>
  <si>
    <t>AfCFTA/PR/GO/003</t>
  </si>
  <si>
    <t xml:space="preserve">Flags Poles (1 set) </t>
  </si>
  <si>
    <t>AfCFTA/PR/GO/004</t>
  </si>
  <si>
    <t>Red Carpets (2 pieces)</t>
  </si>
  <si>
    <t>AfCFTA/PR/GO/005</t>
  </si>
  <si>
    <t>AfCFTA Lapel pins (1000) (Gold)</t>
  </si>
  <si>
    <t>AfCFTA/PR/GO/006</t>
  </si>
  <si>
    <t>AU Member States Nameplates (4sets)</t>
  </si>
  <si>
    <t>AfCFTA/PR/GO/007</t>
  </si>
  <si>
    <t>AfCFTA Secretariat and Partners Nameplates (4sets)</t>
  </si>
  <si>
    <t>AfCFTA/PR/GO/008</t>
  </si>
  <si>
    <t>Purchase of Professional Attire for Protocol Staff (09)</t>
  </si>
  <si>
    <t>AfCFTA/PR/GO/009</t>
  </si>
  <si>
    <t>Production of the AfCFTA Protocol Manual (500)</t>
  </si>
  <si>
    <t>AfCFTA/PR/GO/010</t>
  </si>
  <si>
    <t>AfCFTA/COM/GO/001</t>
  </si>
  <si>
    <t>AfCFTA/COM/GO/002</t>
  </si>
  <si>
    <t>AfCFTA/COM/GO/003</t>
  </si>
  <si>
    <t>AfCFTA/COM/GO/004</t>
  </si>
  <si>
    <t>AfCFTA/COM/GO/005</t>
  </si>
  <si>
    <t xml:space="preserve"> Total </t>
  </si>
  <si>
    <t>Works</t>
  </si>
  <si>
    <t>Partition of the New Office Floors and Cabling Works</t>
  </si>
  <si>
    <t>AfCFTA/AHRM/WK/001</t>
  </si>
  <si>
    <t>CFT020609MB/PB-WDB14</t>
  </si>
  <si>
    <t>W</t>
  </si>
  <si>
    <t>Refurbishment (Painting and Carperting) of all Secretariat</t>
  </si>
  <si>
    <t>AfCFTA/AHRM/WK/002</t>
  </si>
  <si>
    <t>Establishment of AfCFTA Clinic (AU Medical Services recommendations)</t>
  </si>
  <si>
    <t>AfCFTA/AHRM/WK/003</t>
  </si>
  <si>
    <t>Create a larger Space for the Storage of Physical Financial &amp; other Documents</t>
  </si>
  <si>
    <t>AfCFTA/FIN/WK/001</t>
  </si>
  <si>
    <t>TOTAL</t>
  </si>
  <si>
    <r>
      <rPr>
        <b/>
        <u/>
        <sz val="10"/>
        <color indexed="9"/>
        <rFont val="Arial"/>
        <family val="2"/>
      </rPr>
      <t>Description</t>
    </r>
    <r>
      <rPr>
        <b/>
        <sz val="10"/>
        <color indexed="9"/>
        <rFont val="Arial"/>
        <family val="2"/>
      </rPr>
      <t xml:space="preserve">
</t>
    </r>
    <r>
      <rPr>
        <b/>
        <sz val="9"/>
        <color indexed="9"/>
        <rFont val="Arial"/>
        <family val="2"/>
      </rPr>
      <t>(Value cannot exceed 250 Characters)</t>
    </r>
    <r>
      <rPr>
        <b/>
        <sz val="10"/>
        <color indexed="9"/>
        <rFont val="Arial"/>
        <family val="2"/>
      </rPr>
      <t xml:space="preserve">
</t>
    </r>
  </si>
  <si>
    <r>
      <rPr>
        <b/>
        <u/>
        <sz val="10"/>
        <color indexed="9"/>
        <rFont val="Arial"/>
        <family val="2"/>
      </rPr>
      <t>Reference No</t>
    </r>
    <r>
      <rPr>
        <b/>
        <sz val="10"/>
        <color indexed="9"/>
        <rFont val="Arial"/>
        <family val="2"/>
      </rPr>
      <t xml:space="preserve">. 
</t>
    </r>
  </si>
  <si>
    <t>Sourcing 
Method</t>
  </si>
  <si>
    <r>
      <rPr>
        <b/>
        <u/>
        <sz val="10"/>
        <color indexed="9"/>
        <rFont val="Arial"/>
        <family val="2"/>
      </rPr>
      <t>Estimated Amount</t>
    </r>
    <r>
      <rPr>
        <b/>
        <sz val="10"/>
        <color indexed="9"/>
        <rFont val="Arial"/>
        <family val="2"/>
      </rPr>
      <t xml:space="preserve"> in US$
</t>
    </r>
  </si>
  <si>
    <r>
      <rPr>
        <b/>
        <u/>
        <sz val="10"/>
        <color indexed="9"/>
        <rFont val="Arial"/>
        <family val="2"/>
      </rPr>
      <t>Financed By</t>
    </r>
    <r>
      <rPr>
        <b/>
        <sz val="10"/>
        <color indexed="9"/>
        <rFont val="Arial"/>
        <family val="2"/>
      </rPr>
      <t xml:space="preserve">
</t>
    </r>
  </si>
  <si>
    <t xml:space="preserve">Request Submission Date  
</t>
  </si>
  <si>
    <t xml:space="preserve">Consultancy Services </t>
  </si>
  <si>
    <t xml:space="preserve">Sub-Total Consultancy Services </t>
  </si>
  <si>
    <t xml:space="preserve">Non-Consultancy Services </t>
  </si>
  <si>
    <t xml:space="preserve">Sub-Total Non Consultancy </t>
  </si>
  <si>
    <t xml:space="preserve">Goods </t>
  </si>
  <si>
    <t xml:space="preserve">Sub-Total Goods </t>
  </si>
  <si>
    <t xml:space="preserve">Works </t>
  </si>
  <si>
    <t xml:space="preserve">Sub-total Works </t>
  </si>
  <si>
    <t xml:space="preserve">Totoal Cost estimate </t>
  </si>
  <si>
    <t xml:space="preserve">Name of Departement </t>
  </si>
  <si>
    <t xml:space="preserve">Administration and Human Resrouce Management </t>
  </si>
  <si>
    <t xml:space="preserve">Planner Name </t>
  </si>
  <si>
    <t>Mr. Xyz Abc</t>
  </si>
  <si>
    <t xml:space="preserve">Date of Submission </t>
  </si>
  <si>
    <t>Recruit Consultant for the Management of the AfCFTA Clinic</t>
  </si>
  <si>
    <t>AfCFTA/AHRM/CS/001</t>
  </si>
  <si>
    <t>CFT020607MB/PB-ADB12</t>
  </si>
  <si>
    <t>CS</t>
  </si>
  <si>
    <t>INDV</t>
  </si>
  <si>
    <t>Consultancy Services for the development of the activation of SuccessFactors modules</t>
  </si>
  <si>
    <t>AfCFTA/AHRM/CS/002</t>
  </si>
  <si>
    <t>CFT020612MB/PB-ADB12</t>
  </si>
  <si>
    <t>Consultancy Services for the recruitment of an Asset Evaluation Expert</t>
  </si>
  <si>
    <t>AfCFTA/AHRM/CS/003</t>
  </si>
  <si>
    <t>CFT020605MB/PB-WDB14</t>
  </si>
  <si>
    <t>Consultancy Services to strengthen development of Administrative and HR Annual Plans (Internal Audit Recommendations)</t>
  </si>
  <si>
    <t>AfCFTA/AHRM/CS/004</t>
  </si>
  <si>
    <t>CFT020610MB/PB-ADB12</t>
  </si>
  <si>
    <t>Consultancy Services for the development of 360 degre evaluation approach to assist the Secretariat to Monitor the AfCFTA Secretariat annual performances and strengthen the staff capacities and improve the DEI (Diversity, Equity and Inclusion)</t>
  </si>
  <si>
    <t>AfCFTA/AHRM/CS/005</t>
  </si>
  <si>
    <t>CFT020611MB/PB-ADB12</t>
  </si>
  <si>
    <t>Consultancy Services for the Modernization of Administrative and Human Resource Management Processes and Tools to Improve AfCFTA Secretariat performance</t>
  </si>
  <si>
    <t>AfCFTA/AHRM/CS/006</t>
  </si>
  <si>
    <t>Consultancy Services for the digitilisation of Administrative and Human Resource Management Processes and Tools to Improve AfCFTA Secretariat Performance</t>
  </si>
  <si>
    <t>AfCFTA/AHRM/CS/007</t>
  </si>
  <si>
    <t>Hiring an expert in OD to assist the Secretariat to Improve the AfCFTA institutional performance by Developing, integrating and Implementing African Union Institutional Culture</t>
  </si>
  <si>
    <t>AfCFTA/AHRM/CS/008</t>
  </si>
  <si>
    <t>CFT020613MB/PB-ADB14</t>
  </si>
  <si>
    <t>Consultancy service for the development of an Enterprise Risk Management and Compliance Framework including Business Process Improvements</t>
  </si>
  <si>
    <t>AfCFTA/FIN/CS/001</t>
  </si>
  <si>
    <t>Consultants to undertake studies on the remaining services sectors under Trade in Services and validate them, including capacity building :  three (3) consultancies</t>
  </si>
  <si>
    <t>AfCFTA/TIS/CS/001</t>
  </si>
  <si>
    <t>World Bank / TAF</t>
  </si>
  <si>
    <t>Consultancy to develop a common system for collection and compilation of standardized data on Trade in Services under the AfCFTA</t>
  </si>
  <si>
    <t>AfCFTA/TIS/CS/002</t>
  </si>
  <si>
    <t>Consultancy on the finalisation of the AfCFTA Strategy on Investment including the AfCFTA 4 -year implementation plan</t>
  </si>
  <si>
    <t>AfCFTA/INV/CS/001</t>
  </si>
  <si>
    <t>EU-AUSPV / TAF</t>
  </si>
  <si>
    <t>Consultancy to validate the country snapshots/investment information on a country-by-country basis, to produce version 2.0</t>
  </si>
  <si>
    <t>AfCFTA/INV/CS/002</t>
  </si>
  <si>
    <t xml:space="preserve">Consultancy for the collation of strategic investment projects on sector-specific basis - Three (3) consultants </t>
  </si>
  <si>
    <t>AfCFTA/INV/CS/003</t>
  </si>
  <si>
    <t>Consultancy on the development an Investment Portal</t>
  </si>
  <si>
    <t>AfCFTA/INV/CS/004</t>
  </si>
  <si>
    <t>Consultancy on comprehensive investment and project data collation (phase 1) - Three (3) consultants</t>
  </si>
  <si>
    <t>AfCFTA/INV/CS/005</t>
  </si>
  <si>
    <t>Consultancy on the finalisation of the AfCFTA Strategy on IPR including the AfCFTA 4 - year implementation plan</t>
  </si>
  <si>
    <t>AfCFTA/IPR/CS/001</t>
  </si>
  <si>
    <t>Afreximbank / TAF</t>
  </si>
  <si>
    <t>Consultancy to undertake studies/situational analysis on Traditional Knowledge, Traditional Cultural Expressions and Genetic Resources and Regulatory Framework on Trademarks:  Two (2) consultanies</t>
  </si>
  <si>
    <t>AfCFTA/IPR/CS/002</t>
  </si>
  <si>
    <t>Consultancy to develop a tool on the AfCFTA Protocol on IPR to guide, inform, sensitize and build awareness of Member States, service providers, investors and consumers on the importance of the AfCFTA Protocol on IPR</t>
  </si>
  <si>
    <t>AfCFTA/IPR/CS/003</t>
  </si>
  <si>
    <t>Consultancy to develop the AfCFTA Strategy on Digital Trade</t>
  </si>
  <si>
    <t>AfCFTA/DT/CS/001</t>
  </si>
  <si>
    <t>Consultancy to undertake studies/situational analysis on for Digital Payments and Fintechs and Cross-Border Data Transfers and Digital Identities: (Two consultant)</t>
  </si>
  <si>
    <t>AfCFTA/DT/CS/002</t>
  </si>
  <si>
    <t>Expert on competition policy (GIZ)</t>
  </si>
  <si>
    <t>AfCFTA/DGIC/CS/001</t>
  </si>
  <si>
    <t>TAF</t>
  </si>
  <si>
    <t>Long-term expert on Competition (EF)</t>
  </si>
  <si>
    <t>AfCFTA/DGIC/CS/002</t>
  </si>
  <si>
    <t xml:space="preserve">Recruit a consultancy firm for the drafting and development of the  regulations for the implementation of the AfCFTA Protocol on Competition Policy </t>
  </si>
  <si>
    <t>AfCFTA/DGIC/CS/003</t>
  </si>
  <si>
    <t>QCBS</t>
  </si>
  <si>
    <t xml:space="preserve">Long term expert on Trade Remedies </t>
  </si>
  <si>
    <t>AfCFTA/DGIC/CS/004</t>
  </si>
  <si>
    <t>Data collection tool introduced to collect NTB related quantitative data to assist in analysing how much trade is unlocked through NTB resolution </t>
  </si>
  <si>
    <t>AfCFTA/DGIC/CS/005</t>
  </si>
  <si>
    <t xml:space="preserve"> EU- AUSPIV</t>
  </si>
  <si>
    <t>Development of the SPS-TBT Notification System  </t>
  </si>
  <si>
    <t>AfCFTA/DGIC/CS/006</t>
  </si>
  <si>
    <t>Study on Regional Integration of the GTI participating State Parties conducted</t>
  </si>
  <si>
    <t>AfCFTA/DGIC/CS/007</t>
  </si>
  <si>
    <t>PB-EUC51</t>
  </si>
  <si>
    <t>Senior Private Sector Coordinator</t>
  </si>
  <si>
    <t>AfCFTA/DGIC/CS/008</t>
  </si>
  <si>
    <t>Junior Expert Trade in Goods</t>
  </si>
  <si>
    <t>AfCFTA/DGIC/CS/009</t>
  </si>
  <si>
    <t>Junior Expert Trade in Services</t>
  </si>
  <si>
    <t>AfCFTA/DGIC/CS/010</t>
  </si>
  <si>
    <t>AfCFTA/DIMPC/CS/001</t>
  </si>
  <si>
    <t>AfCFTA/DIMPC/CS/002</t>
  </si>
  <si>
    <t>AfCFTA/DIMPC/CS/003</t>
  </si>
  <si>
    <t>AfCFTA/DIMPC/CS/004</t>
  </si>
  <si>
    <t>AfCFTA/DIMPC/CS/005</t>
  </si>
  <si>
    <t>AfCFTA/DIMPC/CS/006</t>
  </si>
  <si>
    <t>AfCFTA/DIMPC/CS/007</t>
  </si>
  <si>
    <t>AfCFTA/DIMPC/CS/008</t>
  </si>
  <si>
    <t>AfCFTA/DIMPC/CS/009</t>
  </si>
  <si>
    <t>AfCFTA/DIMPC/CS/010</t>
  </si>
  <si>
    <t>AfCFTA/DIMPC/CS/011</t>
  </si>
  <si>
    <t>AfCFTA/DIMPC/CS/012</t>
  </si>
  <si>
    <t>AfCFTA/DIMPC/CS/013</t>
  </si>
  <si>
    <t>AfCFTA/DIMPC/CS/014</t>
  </si>
  <si>
    <t>AfCFTA/DIMPC/CS/015</t>
  </si>
  <si>
    <t>AfCFTA/DIMPC/CS/016</t>
  </si>
  <si>
    <t>AfCFTA/DIMPC/CS/017</t>
  </si>
  <si>
    <t>AfCFTA/DIMPC/CS/018</t>
  </si>
  <si>
    <t>AfCFTA/DIMPC/CS/019</t>
  </si>
  <si>
    <t>AfCFTA/DIMPC/CS/020</t>
  </si>
  <si>
    <t>AfCFTA/DIMPC/CS/021</t>
  </si>
  <si>
    <t>AfCFTA/DIMPC/CS/022</t>
  </si>
  <si>
    <t>AfCFTA/DIMPC/CS/023</t>
  </si>
  <si>
    <t>AfCFTA/DIMPC/CS/024</t>
  </si>
  <si>
    <t>AfCFTA/DIMPC/CS/025</t>
  </si>
  <si>
    <t>AfCFTA/DIMPC/CS/026</t>
  </si>
  <si>
    <t>AfCFTA/DIMPC/CS/027</t>
  </si>
  <si>
    <t>AfCFTA/DIMPC/CS/028</t>
  </si>
  <si>
    <t>AfCFTA/DIMPC/CS/029</t>
  </si>
  <si>
    <t>AfCFTA/DIMPC/CS/030</t>
  </si>
  <si>
    <t>AfCFTA/DIMPC/CS/031</t>
  </si>
  <si>
    <t>AfCFTA/DIMPC/CS/032</t>
  </si>
  <si>
    <t>AfCFTA/DIMPC/CS/033</t>
  </si>
  <si>
    <t>AfCFTA/DIMPC/CS/034</t>
  </si>
  <si>
    <t>Consultancy to map Maritime and Ports Corridors</t>
  </si>
  <si>
    <t>AfCFTA/CUSTM/CS/001</t>
  </si>
  <si>
    <t>AfCFTA</t>
  </si>
  <si>
    <t>Development of awareness creation campaign along 4 pilots’ corridors</t>
  </si>
  <si>
    <t>AfCFTA/CUSTM/CS/002</t>
  </si>
  <si>
    <t>Consultancy to provide a legal basis for establishing the nature, functions and features for the establishment of single regional windows on AfCFTA</t>
  </si>
  <si>
    <t>AfCFTA/CUSTM/CS/003</t>
  </si>
  <si>
    <t>Develop a Continental Authorized Operators Guideline</t>
  </si>
  <si>
    <t>AfCFTA/CUSTM/CS/004</t>
  </si>
  <si>
    <t>1st Meeting of the Panelist/Contracting a Consultant for capacity building</t>
  </si>
  <si>
    <t>AfCFTA/LA/CS/001</t>
  </si>
  <si>
    <t>Development of a publication on the Dispute Settlement Mechanism process in the AfCFTA/Hiring of a Consultant</t>
  </si>
  <si>
    <t>AfCFTA/LA/CS/002</t>
  </si>
  <si>
    <t>Hiring a consultant for capacity building for Protocol staff</t>
  </si>
  <si>
    <t>AfCFTA/PR/CS/001</t>
  </si>
  <si>
    <t>AfCFTA/COM/CS/001</t>
  </si>
  <si>
    <t>AfCFTA/COM/CS/002</t>
  </si>
  <si>
    <t>AfCFTA/COM/CS/003</t>
  </si>
  <si>
    <t>AfCFTA/COM/CS/004</t>
  </si>
  <si>
    <t>AfCFTA/COM/CS/005</t>
  </si>
  <si>
    <t>AfCFTA/COM/CS/006</t>
  </si>
  <si>
    <t xml:space="preserve">Graphic Designer </t>
  </si>
  <si>
    <t>AfCFTA/COM/CS/007</t>
  </si>
  <si>
    <t xml:space="preserve">Communications Assistant </t>
  </si>
  <si>
    <t>AfCFTA/COM/CS/008</t>
  </si>
  <si>
    <t>Consultancy to develop feasiibility studies for  Zimbabwe  Food Security and  Strategic Grain Reserves System</t>
  </si>
  <si>
    <t>AfCFTA/VC/CS/001</t>
  </si>
  <si>
    <t>OSF</t>
  </si>
  <si>
    <t>Consultancy to develop feasibility studies for Zanzibar Blue Economy  Development and Fisheries investment project</t>
  </si>
  <si>
    <t>AfCFTA/VC/CS/002</t>
  </si>
  <si>
    <t xml:space="preserve">Consultancy Service to support the development of Private Sector led Impact Investment Initiative for Strategic Regional Value Chains Development for  AfCFTA  implementation </t>
  </si>
  <si>
    <t>AfCFTA/VC/CS/003</t>
  </si>
  <si>
    <t xml:space="preserve">Consultant to support dedicated event management services for Agro Industry investment promotion  on establishment of Common African Agro Parks </t>
  </si>
  <si>
    <t>AfCFTA/VC/CS/004</t>
  </si>
  <si>
    <t>Total</t>
  </si>
  <si>
    <t xml:space="preserve">  </t>
  </si>
  <si>
    <r>
      <rPr>
        <b/>
        <u/>
        <sz val="10"/>
        <color indexed="9"/>
        <rFont val="Arial"/>
        <family val="2"/>
      </rPr>
      <t>Budget Code</t>
    </r>
    <r>
      <rPr>
        <b/>
        <sz val="10"/>
        <color indexed="9"/>
        <rFont val="Arial"/>
        <family val="2"/>
      </rPr>
      <t xml:space="preserve"> 
</t>
    </r>
  </si>
  <si>
    <t>Hiring of consultant for capacity building of communications staff</t>
  </si>
  <si>
    <t>EU-TAF</t>
  </si>
  <si>
    <t xml:space="preserve">Event Management Consultant </t>
  </si>
  <si>
    <t>Social Media Management Expert</t>
  </si>
  <si>
    <t xml:space="preserve">Website Development Consultant </t>
  </si>
  <si>
    <t xml:space="preserve">Video editing expert </t>
  </si>
  <si>
    <t>2 Translators (EN-FR), (EN-PT)</t>
  </si>
  <si>
    <t xml:space="preserve">Regional Advocates and ambassadors consultants </t>
  </si>
  <si>
    <t>CSO and Youth Engagements on AfCFTA Communications products ( Workshops, meeting, competitions)</t>
  </si>
  <si>
    <t>Digital Media Campaigns and programmes</t>
  </si>
  <si>
    <t xml:space="preserve">Production of AfCFTA mobile apps and digital management platforms </t>
  </si>
  <si>
    <t>Digital platforms advertorial (Verification, Google ad space, hosting rights, SEO, ad boosting etc.)</t>
  </si>
  <si>
    <t xml:space="preserve">Events management tools </t>
  </si>
  <si>
    <t>Regional advocacy Trade Roadshows for Biashara Afrika</t>
  </si>
  <si>
    <t>Media Buying on traditional media platforms ( TV, radio, print etc.) and marketing activations to create awareness on the AfCFTA</t>
  </si>
  <si>
    <t>Printing of knowledge materials (factsheets, magazine, publications)</t>
  </si>
  <si>
    <t>Printing of branded stationery and other tems (notepads, folders, pens, badges, pins, lanyards etc)</t>
  </si>
  <si>
    <t>Printing  of branding material (pull up banners, teardrops, backdrops etc.)</t>
  </si>
  <si>
    <t xml:space="preserve">AfCFTA corporate merchandise </t>
  </si>
  <si>
    <t>AfCFTA 2025 calendars</t>
  </si>
  <si>
    <t>AfCFTA/AHRM/C/001</t>
  </si>
  <si>
    <t>AfCFTA/AHRM/C/002</t>
  </si>
  <si>
    <t>AfCFTA/AHRM/C/003</t>
  </si>
  <si>
    <t>AfCFTA/AHRM/C/004</t>
  </si>
  <si>
    <t>AfCFTA/AHRM/C/005</t>
  </si>
  <si>
    <t>AfCFTA/AHRM/C/006</t>
  </si>
  <si>
    <t>AfCFTA/AHRM/C/007</t>
  </si>
  <si>
    <t>AfCFTA/AHRM/C/008</t>
  </si>
  <si>
    <t>Framework contract with Facilities maintenance firm</t>
  </si>
  <si>
    <t>Framework contract with IT firm</t>
  </si>
  <si>
    <t>Purchase of software and equipments for Fixed Asset record, tagging and monitoring</t>
  </si>
  <si>
    <t>Purchase Software for Digitalize and archive Document Management</t>
  </si>
  <si>
    <t>CFT020606MB/PB-ADB12</t>
  </si>
  <si>
    <t>Organize workshops to strengthen development of Administrative and HR Annual Plans (Internal Audit Recommendations)</t>
  </si>
  <si>
    <t>Organize workshop assisting to develop and change the institutional performance by Developing, integrating and Implementing African Union Institutional Culture</t>
  </si>
  <si>
    <t>Organize capacity building training on CBI for AfCFTA staff</t>
  </si>
  <si>
    <t>CFT020616MB/PB-ADB12</t>
  </si>
  <si>
    <t>CFT020608MB/PB-WDB14</t>
  </si>
  <si>
    <t>CFT020617MB/PB-WDB14</t>
  </si>
  <si>
    <t>CFT020614MB/PB-ADB12</t>
  </si>
  <si>
    <t>Partition of the new office floors and cabling works</t>
  </si>
  <si>
    <t>Refurbishment (painting and carperting) of all secretariat</t>
  </si>
  <si>
    <t>Establishment of AfCFTA clinic (AU Medical Services recommendations)</t>
  </si>
  <si>
    <t>NGOMO LEOPOLD AUGUSTE</t>
  </si>
  <si>
    <t>15/02/2024</t>
  </si>
  <si>
    <t>18th July 2024</t>
  </si>
  <si>
    <t>Enhanced training in the SAP FI Module including benchmarking with other sister organs/offices</t>
  </si>
  <si>
    <t>20th May 2024</t>
  </si>
  <si>
    <t xml:space="preserve">Continuous Professional Development on the Practical Application of the IPSAS </t>
  </si>
  <si>
    <t>17th June2024</t>
  </si>
  <si>
    <t>17th June 2024</t>
  </si>
  <si>
    <t>Training in Advanced Excel and other Administrative and office support services</t>
  </si>
  <si>
    <t>13th May &amp; 16th Sept 2024</t>
  </si>
  <si>
    <t>13th May &amp; 16th September 2024</t>
  </si>
  <si>
    <t xml:space="preserve">Refresher training in AU Operational Rules &amp; Regulations including the FRR, Administrative &amp; other staff rules </t>
  </si>
  <si>
    <t>12th August</t>
  </si>
  <si>
    <t>12th August 2024</t>
  </si>
  <si>
    <t>Capacity building in Project Management</t>
  </si>
  <si>
    <t>8th July</t>
  </si>
  <si>
    <t>8th July 2024</t>
  </si>
  <si>
    <t xml:space="preserve">Consultancy on Comprehensive Fixed Asset management including valuations, tagging &amp; electronic systems. </t>
  </si>
  <si>
    <t>Create a larger space for the storage of physical financial &amp; other documents</t>
  </si>
  <si>
    <t>15th July 2024</t>
  </si>
  <si>
    <t>FINANCE</t>
  </si>
  <si>
    <t>GISELE B. VEDOGBETON</t>
  </si>
  <si>
    <t>TiS_ Undertake studies on the remaining services sectors under Trade in Services and validate them, including capacity building :  three (3) consultancies</t>
  </si>
  <si>
    <t>AfCFTA (World Bank) &amp; TAF</t>
  </si>
  <si>
    <t>March-Nov 2024</t>
  </si>
  <si>
    <t>TiS_Consultancy to develop a common system for collection and compilation of standardized data on Trade in Services under the AfCFTA</t>
  </si>
  <si>
    <t>Jun - Nov 2024</t>
  </si>
  <si>
    <t xml:space="preserve">TOTAL (TRADE IN SERVICES)  </t>
  </si>
  <si>
    <t>Inv_Consultancy on the finalisation of the AfCFTA Strategy on Investment including the AfCFTA 4 -year implementation plan</t>
  </si>
  <si>
    <t>AfCFTA (EU-AUSPV) &amp; TAF</t>
  </si>
  <si>
    <t>March - May 2024</t>
  </si>
  <si>
    <t>Inv_Consultancy to validate the country snapshots/investment information on a country-by-country basis, to produce version 2.0</t>
  </si>
  <si>
    <t>March - Nov 2024</t>
  </si>
  <si>
    <t xml:space="preserve">Inv_Consultancy for the collation of strategic investment projects on sector-specific basis - Three (3) consultants </t>
  </si>
  <si>
    <t>Jun - Oct 2024</t>
  </si>
  <si>
    <t>Inv_Consultancy on the development an Investment Portal</t>
  </si>
  <si>
    <t>Inv_Consultancy on comprehensive investment and project data collation (phase 1) - Three (3) consultants</t>
  </si>
  <si>
    <t xml:space="preserve">TOTAL (INVESTMENT)  </t>
  </si>
  <si>
    <t>IPR_Consultancy on the finalisation of the AfCFTA Strategy on IPR including the AfCFTA 4 - year implementation plan</t>
  </si>
  <si>
    <t>AfCFTA (Afreximbank) &amp; TAF</t>
  </si>
  <si>
    <t>IPR_ Undertake studies/situational analysis on Traditional Knowledge, Traditional Cultural Expressions and Genetic Resources and Regulatory Framework on Trademarks:  Two (2) consultanies</t>
  </si>
  <si>
    <t>May - Oct 2024</t>
  </si>
  <si>
    <t>IPR_Consultancy to develop a tool on the AfCFTA Protocol on IPR to guide, inform, sensitize and build awareness of Member States, service providers, investors and consumers on the importance of the AfCFTA Protocol on IPR</t>
  </si>
  <si>
    <t>March - Aug 2024</t>
  </si>
  <si>
    <t xml:space="preserve">TOTAL (INTELLECTUAL PROPERTY RIGHTS)  </t>
  </si>
  <si>
    <t>DT_Consultancy to develop the AfCFTA Strategy on Digital Trade</t>
  </si>
  <si>
    <t>June - Nov 2024</t>
  </si>
  <si>
    <t xml:space="preserve">DT_Undertake studies/situational analysis on for Digital Payments and Fintechs and Cross-Border Data Transfers and Digital Identities: Two (2) consultancies
</t>
  </si>
  <si>
    <t xml:space="preserve">TOTAL (DIGITAL TRADE)  </t>
  </si>
  <si>
    <t>Sub-Total Consultancy Services(GRAND TOTAL)</t>
  </si>
  <si>
    <t>TiS_ Technical Assistance to State Parties on the Schedules of Specific Commitments (4 countries) from January to December</t>
  </si>
  <si>
    <t>Upon request by State Parties</t>
  </si>
  <si>
    <t>TiS_Technical Assistance and Capacity Building to State and non-State Parties on the utilisation of the AfCFTA Trade in Services Regulatory Audits from January to December</t>
  </si>
  <si>
    <t>Tis_ Translation of adopted schedules  of Specific Commitments in all 6 AU languages</t>
  </si>
  <si>
    <t>TiS_ Undertake studies on the remaining services sectors under Trade in Services and validate them, including capacity building : eight (8) Workshops</t>
  </si>
  <si>
    <t>March-Nov2024</t>
  </si>
  <si>
    <t xml:space="preserve">TiS_ Translation of Studies n the remaining services sectors under Trade in Services </t>
  </si>
  <si>
    <t>October  2024</t>
  </si>
  <si>
    <t xml:space="preserve">TiS_ Scoping and matchmaking missions to State Parties on the Guided Trade Initiative on Trade in Services (GTiS) </t>
  </si>
  <si>
    <t>March - Sep 2024</t>
  </si>
  <si>
    <t>TiS_ Gap Analysis to ease domestication and alignment of State Parties' commitments under the AfCFTA Protocol on Trade in Services (National/REC Consultations &amp; Regional Workshops)</t>
  </si>
  <si>
    <t>TiS_ Meetings of the Committee on the Guided Trade Initiative on Trade in Services : Six (6) meetings</t>
  </si>
  <si>
    <t>March - Oct 2024</t>
  </si>
  <si>
    <t>TiS_Meetings of the Task Force for Regulatory Frameworks (Financial, Communications, Transport, Tourism Services, Mutual Recognition Agreements - Accounting) - Five (5) Meetings</t>
  </si>
  <si>
    <t>TiS_Stakeholder Engagements on Draft Regulatory Frameworks (Financial, Communications, Tourism, Transport, Mutual Recognition Agreements - Accounting) - Five (5) Meetings</t>
  </si>
  <si>
    <t>TiS_Capacity Building Session for State and non-State Parties on Regulatory Frameworks (Transport, Tourism and Mutual Recognition Agreements - Accounting) - Three (3) Meetings</t>
  </si>
  <si>
    <t>Mar - April 2024</t>
  </si>
  <si>
    <t>TiS_Meeting of the Sub - Committee on Mutual Recognition of Professional Qualifications (SCMRPQ) - Two (2) Meetings</t>
  </si>
  <si>
    <t>AfCFTA (AfDB) &amp; TAF</t>
  </si>
  <si>
    <t>March 2024</t>
  </si>
  <si>
    <t>TiS_Tourism Investment Forum Africa (TIFA)</t>
  </si>
  <si>
    <t>TiS_CRASA Annual General Meeting</t>
  </si>
  <si>
    <t>TiS_Expert Workshop on the implementation of the Protocol on Trade in Services</t>
  </si>
  <si>
    <t>TiS_Guided Trade Initiative on Services (GTiS) Workshop</t>
  </si>
  <si>
    <t>TiS_Dedicated Session of the Senior Trade Officials (STOs) on Trade in Services</t>
  </si>
  <si>
    <t xml:space="preserve">TiS_Africa Postal Regulators’ Conference  </t>
  </si>
  <si>
    <t>April 2024</t>
  </si>
  <si>
    <t xml:space="preserve">TiS_Africa Youth in Tourism Innovation Summit </t>
  </si>
  <si>
    <t>TiS_African Energy Colloquium</t>
  </si>
  <si>
    <t>May 2024</t>
  </si>
  <si>
    <t>TiS_CEO Forum on Air Transport Services</t>
  </si>
  <si>
    <t>TiS_EACO Annual General Meeting</t>
  </si>
  <si>
    <t>TiS_Meetings of the Committee on Trade in Services - Two (2) Meetings</t>
  </si>
  <si>
    <t>TiS_Workshop to conceptualise the collection and compilation of standardized data on Trade in Services under the AfCFTA</t>
  </si>
  <si>
    <t>TiS_Fact Finding mission on the movement of businesspersons and digitization mechanism</t>
  </si>
  <si>
    <t>Jun 2024</t>
  </si>
  <si>
    <t>TiS_Digital Financial Services Workshop (PAPU)</t>
  </si>
  <si>
    <t>July 2024</t>
  </si>
  <si>
    <t>TiS_Expert group meeting to consider the Practical Guide on the AfCFTA Protocol on Trade in Services</t>
  </si>
  <si>
    <t xml:space="preserve">TiS_Translation, publication, and distribution of the Practical Guide on the AfCFTA Protocol on Trade in Services in all AU Languages </t>
  </si>
  <si>
    <t>TiS_2nd Annual AfCFTA Forum on Tourism, Creatives and Cultural services</t>
  </si>
  <si>
    <t>August 2024</t>
  </si>
  <si>
    <t>TiS_Meeting of the Task Force on the Movement of Businesspersons</t>
  </si>
  <si>
    <t>TiS_Launch of the Guided Trade Initiative on Services (GTiS) and Launch of the Practical Guide on Trade in Services Protocol at the 2nd AfCFTA Business Forum</t>
  </si>
  <si>
    <t>September 2024</t>
  </si>
  <si>
    <t>TiS_The 12th Edition of Transport Evolution Africa Forum and Expo</t>
  </si>
  <si>
    <t>TiS_AfCFTA Trade in Services Forum on facilitating the movement of businesspersons (Guided Trade Initiative on Trade in Services)</t>
  </si>
  <si>
    <t>October 2024</t>
  </si>
  <si>
    <t>Inv_Workshop on AfCFTA Strategy on Investment including the 4 - year implementation plan</t>
  </si>
  <si>
    <t>Inv_National/Regional policy dialogue and capacity building</t>
  </si>
  <si>
    <t>Inv_Meetings of the Taskforce on Investment - Three (3) Meetings</t>
  </si>
  <si>
    <t>March - September 2024</t>
  </si>
  <si>
    <t>Inv_Regional Technical Assistance and Capacity Building for Implementation of the Protocol on Investment - Two (2) Sessions</t>
  </si>
  <si>
    <t>March &amp; June 2024</t>
  </si>
  <si>
    <t>Inv_Pre-Session Workshop on the Margins of the 48th Session of UNCITRAL Working Group III</t>
  </si>
  <si>
    <t>Inv_48th Session of UNCITRAL Working Group III</t>
  </si>
  <si>
    <t xml:space="preserve">Inv_The UK-African Investment Summit (UK-AIS) </t>
  </si>
  <si>
    <t>Inv_U.S – Africa Business Summit (Corporate Council on Africa)</t>
  </si>
  <si>
    <t xml:space="preserve">Inv_Annual Investment Meeting (AIM Global) </t>
  </si>
  <si>
    <t>Inv_Meetings of the Committee on Investment - Three (3) Meetings</t>
  </si>
  <si>
    <t>April  - October 2024</t>
  </si>
  <si>
    <t xml:space="preserve">Inv_Afreximbank Trade and Investment Forum </t>
  </si>
  <si>
    <t xml:space="preserve">
Inv_Workshop to finalise the sectoral investment plans and the strategic investment projects
</t>
  </si>
  <si>
    <t>June - October 2024</t>
  </si>
  <si>
    <t>Inv_Expert Group Meeting on the methodology for the development of the Investment Portal</t>
  </si>
  <si>
    <t xml:space="preserve">Inv_Investment Forum in the margins of the United Nations General Assembly (UNGA)
</t>
  </si>
  <si>
    <t>Inv_IISD's Investment Policy Forum 2024</t>
  </si>
  <si>
    <t>September  2024</t>
  </si>
  <si>
    <t>Inv_AfCFTA Investment Promotion Agencies Dialogue (IPAD)</t>
  </si>
  <si>
    <t>150,000</t>
  </si>
  <si>
    <t>Inv_49th Session of UNCITRAL Working Group III</t>
  </si>
  <si>
    <t>Inv_UNCTAD’s High-level International Investment Agreements Conference</t>
  </si>
  <si>
    <t>November 2024</t>
  </si>
  <si>
    <t>IPR_Visit to Organisation Africaine de la Propriété Intellectuelle (OAPI)</t>
  </si>
  <si>
    <t>Macrh 2024</t>
  </si>
  <si>
    <t>IPR_Stakeholder Consultations on Annexes to the Protocol (Copyrights &amp; related rights, Patent &amp; Utility Models, Marks) - Three (3) Meetings</t>
  </si>
  <si>
    <t>March - October 2024</t>
  </si>
  <si>
    <t>IPR_Visit to African Regional Intellectual Property Organization (ARIPO)</t>
  </si>
  <si>
    <t xml:space="preserve">IPR_ Meeting of the Rationalization of IP Governance in Africa  - Two (2) Meetings </t>
  </si>
  <si>
    <t>March &amp; May 2024</t>
  </si>
  <si>
    <t>IPR_Workshop on AfCFTA Strategy on IPR including the 4 - year implementation plan</t>
  </si>
  <si>
    <t>June - Oct 2024</t>
  </si>
  <si>
    <t>IPR_Meetings of the Committee on Intellectual Property Rights - Three (3) Meetings</t>
  </si>
  <si>
    <t xml:space="preserve">IPR_Meetings of the Task Force on IPR - (Copyrights &amp; related rights, Patent &amp; Utility Models, Marks) - Three (3) Meetings </t>
  </si>
  <si>
    <t>April - Nov 2024</t>
  </si>
  <si>
    <t xml:space="preserve">IPR_International Trademark Association (INTA) Annual meeting </t>
  </si>
  <si>
    <t>IPR_AfCFTA Forum on Intellectual Property Rights in commemoration of the Africa Intellectual Property Day</t>
  </si>
  <si>
    <t>IPR_International Association for the Protection of Intellectual Property (AIPPI) World Congress 2024</t>
  </si>
  <si>
    <t>DT_Capacity Building on Annexes to the Protocol - (Cross-Border Data Transfers and Digital Identities &amp; Cross-Border Digital Payments and Financial Technology (Digital Trade in Services) - Two (2) Meetings</t>
  </si>
  <si>
    <t>DT_Meetings of the Committee on Digital Trade - Two (2) Meetings</t>
  </si>
  <si>
    <t xml:space="preserve">DT_AfCFTA Digital Trade Forum </t>
  </si>
  <si>
    <t>DT_Workshop on AfCFTA Strategy on Digital Trade including the 4 - year implementation plan</t>
  </si>
  <si>
    <t>DT_Meetings of the Ad-Hoc Task Force on Digital Trade (Cross-Border Data Transfers and Digital Identities &amp; Cross-Border Digital Payments and Financial Technology) - Six (6) Meetings</t>
  </si>
  <si>
    <t>DT_AfCFTA Seminar on Digital Financial Services</t>
  </si>
  <si>
    <t>June 2024</t>
  </si>
  <si>
    <t>DT_Regional workshop on the AfCFTA Protocol on Digital Trade - Two (2) Meetings</t>
  </si>
  <si>
    <t>DT_Regional Stakeholder Consultations on Annexes to the Protocol (Cross-Border Data Transfers and Digital Identities &amp; Cross-Border  Digital Payments and Financial Technology (Digital Trade in Services)</t>
  </si>
  <si>
    <t>DT_Transform Africa (AfCFTA Side Event)</t>
  </si>
  <si>
    <t>DT_UNCTAD eWeek 2024</t>
  </si>
  <si>
    <t>Sub-Total Non Consultancy (GRAND TOTAL)</t>
  </si>
  <si>
    <t>April</t>
  </si>
  <si>
    <t>March</t>
  </si>
  <si>
    <t>June</t>
  </si>
  <si>
    <t>August</t>
  </si>
  <si>
    <t>Organise meeting of the SC-TFCCT  (7th Meeting)</t>
  </si>
  <si>
    <t>300,000,00</t>
  </si>
  <si>
    <t>Organise meeting of the SC-TFCCT  (8th Meeting)</t>
  </si>
  <si>
    <t>May</t>
  </si>
  <si>
    <t>Organise meeting of the SC-TFCCT  (9th meeting)</t>
  </si>
  <si>
    <t>October</t>
  </si>
  <si>
    <t>Organise meeting of the SC-TFCCT  (10th Meeting)</t>
  </si>
  <si>
    <t>November</t>
  </si>
  <si>
    <t>Organise 1 meetings of the Directors General of Custom (8th Meeting)</t>
  </si>
  <si>
    <t>Organise 1 meetings of the Directors General of Customs</t>
  </si>
  <si>
    <r>
      <t>1</t>
    </r>
    <r>
      <rPr>
        <vertAlign val="superscript"/>
        <sz val="10"/>
        <color rgb="FF000000"/>
        <rFont val="Times New Roman"/>
        <charset val="1"/>
      </rPr>
      <t>st</t>
    </r>
    <r>
      <rPr>
        <sz val="10"/>
        <color rgb="FF000000"/>
        <rFont val="Times New Roman"/>
        <charset val="1"/>
      </rPr>
      <t xml:space="preserve"> Meeting of the National Committee on Trade Facilitation</t>
    </r>
  </si>
  <si>
    <t>AfCFTA E-CO System Design, Realization, Development and Configuration</t>
  </si>
  <si>
    <t>AfCFTA/ PARTNERS</t>
  </si>
  <si>
    <t>Conduct awareness need assessment on the trade facilitation measures at the four (4) pilots’ corridors</t>
  </si>
  <si>
    <t>Consultations with Bank and Insurance Companies on the Continental Single Bond Guarantee Scheme</t>
  </si>
  <si>
    <t>Meeting of TWGs along the Abidjan-Lagos corridor countries</t>
  </si>
  <si>
    <t>Regional Capacity Building Workshop for Western, Eastern, Southern and Northern Africa</t>
  </si>
  <si>
    <t>April, May, August, September</t>
  </si>
  <si>
    <t>Field mission to Douala-Ndjamena Corridor</t>
  </si>
  <si>
    <t>Engagement between AfCFTA DGs of Customs  and Stakeholders</t>
  </si>
  <si>
    <t>Field mission to Kasumbalesa OSBP</t>
  </si>
  <si>
    <t>Deployment of Awareness Creation Campaigns along 4 pilot corridors</t>
  </si>
  <si>
    <t>Technical meeting with HS Expert of the States Parties for transposition of the 2017 to 2022 version of the HS on E-Tariff Book</t>
  </si>
  <si>
    <t>AfCFTA/    PARTNERS</t>
  </si>
  <si>
    <t>Consultative meeting on the development of OSBP at Kye-Ossi the City of three borders</t>
  </si>
  <si>
    <t>Field mission to Djibouti-Ethiopia Corridor</t>
  </si>
  <si>
    <t>July</t>
  </si>
  <si>
    <t>Field mission to Europe Corridor</t>
  </si>
  <si>
    <t>Annual Conference of Port Authorities</t>
  </si>
  <si>
    <t>Meeting of Customs from RECs and AfCFTA</t>
  </si>
  <si>
    <t>Septembre</t>
  </si>
  <si>
    <t xml:space="preserve">  Supporting the implementation of the AfCFTA Treaty- Consultancies</t>
  </si>
  <si>
    <t>Consultancy firm recruited to assist in the implementation of the Annex on Trade Facilitation, Annex on Transit, Annex on Customs Cooperation; the development and implementation of strategies for integration of the 6  trade corridors, under the framework of the AfCFTA.</t>
  </si>
  <si>
    <t>WB(100%)</t>
  </si>
  <si>
    <t>March - December 2024</t>
  </si>
  <si>
    <t>Recruit consultants to assist Member States in Conclusion of their offers for the Guided Trade Intiative</t>
  </si>
  <si>
    <t xml:space="preserve">Hiring of  Consultant to Develop an Electronic Notification System for Non-Tariff Measures    </t>
  </si>
  <si>
    <t xml:space="preserve">Hiring of two dispute settlement experts  </t>
  </si>
  <si>
    <t>Hiring of Expert to conduct a study to develop key African strategic sectors for continental integration and boosting intra – African trade</t>
  </si>
  <si>
    <t>Hiring of a consultant to conduct study on Implication of migration to HS2022 on the Tarrif Offer.</t>
  </si>
  <si>
    <t xml:space="preserve">Hiring of  Consultant to Develop an Electronic Notification System for Non-Tariff Measures  </t>
  </si>
  <si>
    <t>Hiring of Firm  to Drafting of  regulations for the implementations on the  AfCFTA Protocol on Competition</t>
  </si>
  <si>
    <t>Hiring of Consultant for  Baseline Study on Sanitary and Phytosanitary Import and Export procedures and Inspection fees applied by AfCFTA State Parties on agricultural commodities and agro-processed products at selected borders</t>
  </si>
  <si>
    <t>Hiring of GTI Coordinator (Consultant) – AfCFTA Guided Trade Initiative</t>
  </si>
  <si>
    <t>Hiring of Investment Expert</t>
  </si>
  <si>
    <t> Hiring of IPR Expert</t>
  </si>
  <si>
    <t xml:space="preserve">Hiring of a consultant to manage AfCFTA Facilities </t>
  </si>
  <si>
    <t xml:space="preserve">Hiring of Research Expert in the Office of the Secretary General </t>
  </si>
  <si>
    <t>Hiring of  consultant to provide Legal services to the office of the Secretary-General</t>
  </si>
  <si>
    <t>Hiring of Consultant for National Implementation Committee experts (10 within the different countries of interest)</t>
  </si>
  <si>
    <t>Trade policy review Expert (2)</t>
  </si>
  <si>
    <t>Hiring of  Communication Expert to support effective implementation of AfCFTA Agreement</t>
  </si>
  <si>
    <t xml:space="preserve">Hiring of Graphic Design Expert </t>
  </si>
  <si>
    <t>Hiring of Digital and Social media Experts</t>
  </si>
  <si>
    <t xml:space="preserve">Hiring of Content Creator </t>
  </si>
  <si>
    <t>Hiring of Consultancy Service For The Establishment Of Institutional Documents And Administrative Records System And An Electronic Documents And Records Management System And A Records Centre Room</t>
  </si>
  <si>
    <t>The hiring of Consultancy Services for the AfCFTA Delivery Unit ( AfCFTA Decisions)</t>
  </si>
  <si>
    <t>Hiring of Senior Medical Specialist And Head Of Medical Unit</t>
  </si>
  <si>
    <t>Hiring of strategic blue economy expert to support investment project formulation</t>
  </si>
  <si>
    <t>Hiring of a consultant to  support the delivery of the Africa Business Forum</t>
  </si>
  <si>
    <t>Hiring of a consultant to conduct Roadshows to  support the delivery of the Africa Business Forum</t>
  </si>
  <si>
    <t>Hiring of a consultancy to conduct baseline assessment of the AfCFTA Strategic Plan 2024-2033 Results Framework</t>
  </si>
  <si>
    <t>Hiring of Reporting (1) and M&amp;E Experts (1) to conduct ToT trainings on reporting and streamline results-based reporting in the Secretariat</t>
  </si>
  <si>
    <t xml:space="preserve">Hiring of Research Officer </t>
  </si>
  <si>
    <t>Hiring of a consultant to conduct for stock taking on Trading Companies ( for two years)</t>
  </si>
  <si>
    <t xml:space="preserve">Hiring of Chief Research Officer </t>
  </si>
  <si>
    <t xml:space="preserve">consultancy firm recruited for assert taging and validation </t>
  </si>
  <si>
    <t>Hiring a consultant Develop an AfCFTA Partnerships Strategy hinged on the AU Partnerships Framework</t>
  </si>
  <si>
    <t>The 17th Meeting of the Committee of Senior Trade Officials (STOs)</t>
  </si>
  <si>
    <t>14 – 17 October 2024</t>
  </si>
  <si>
    <t>15 – 17 October 2024</t>
  </si>
  <si>
    <t>16 – 17 October 2024</t>
  </si>
  <si>
    <t>17 – 17 October 2024</t>
  </si>
  <si>
    <t>18 – 17 October 2024</t>
  </si>
  <si>
    <t>19 – 17 October 2024</t>
  </si>
  <si>
    <t>20 – 17 October 2024</t>
  </si>
  <si>
    <t>21 – 17 October 2024</t>
  </si>
  <si>
    <t>22 – 17 October 2024</t>
  </si>
  <si>
    <t>23 – 17 October 2024</t>
  </si>
  <si>
    <t>The 14th Meeting of the Council of Ministers</t>
  </si>
  <si>
    <t>18-19 October 2024</t>
  </si>
  <si>
    <t>Youth Symposium</t>
  </si>
  <si>
    <t>MS/Partners</t>
  </si>
  <si>
    <t>Women in Trade Conference</t>
  </si>
  <si>
    <t xml:space="preserve">Conclusion of Protocol on Women and Youth in Trade   </t>
  </si>
  <si>
    <t xml:space="preserve">consultative meeting with key stakeholders on the draft protocol on Women and Youth in Trade </t>
  </si>
  <si>
    <t>Meeting of the Council of Ministers to consider and approve the Draft Protocol on Women and Youth in Trade for further submission to the Assembly of Heads of State and Government</t>
  </si>
  <si>
    <t xml:space="preserve">Meeting of the Specialised Tachnical Committee on Justice and Legal Affairs to conduct legal scrubbing on the Draft Protocol on Women and Youth in Trade </t>
  </si>
  <si>
    <t xml:space="preserve"> 37th Ordinary Session of the African Union Assembly of Heads of State and Government to Consider for adoption the Draft Protocol on Women and Youth in Trade </t>
  </si>
  <si>
    <t>Develop a national strategy for the Protocol on Women and Youth in Trade</t>
  </si>
  <si>
    <t>Regional Econimic Communities(RECs) Institutional Meeting to update on issues that affect the RECs as per the implementation of the AfCFTA</t>
  </si>
  <si>
    <t xml:space="preserve">Advocacy and publicity </t>
  </si>
  <si>
    <t>Sub total</t>
  </si>
  <si>
    <t xml:space="preserve">Conclusion of Protocol on Digital Trade </t>
  </si>
  <si>
    <t xml:space="preserve">Conduct a dedicated session of  the Senior Trade Officials to Consider outstanding issues of the Draft Protocol on Digital Trade in prepartion for its adoption by the Heads of State and Government </t>
  </si>
  <si>
    <t>Meeting of the Council of Ministers to consider and approve the Draft Protocol on Digital Trade for further submission to the Assembly of Heads of State and Government</t>
  </si>
  <si>
    <t xml:space="preserve">Meeting of the Specialised Technical Committee on Justice and Legal Affairs to conduct legal scrubbing on the Draft Protocol on Digital Trade </t>
  </si>
  <si>
    <t xml:space="preserve">37th Ordinary Session of the African Union  Assembly of Heads of State and Government to Consider for Adoption the Draft Protocol on Women and Youth in Trade </t>
  </si>
  <si>
    <t>Meeting of the Committee on Digital Trade to read and consider the Zero Draft Annexes on Cross-Border Data Transfers and Digital Payments</t>
  </si>
  <si>
    <t>Finalisation of development and activation of the AfCFTA Strategy on Digital Trade</t>
  </si>
  <si>
    <t>Develop at least 2 studies on Digital Trade-related issues including digital infrastructure and emerging technology</t>
  </si>
  <si>
    <t>Organise stakeholder engagements and capacity building on the implementation of the Protocol on Digital Trade</t>
  </si>
  <si>
    <t>Convene at least 2 Digital l Trade Forums annually in key digital trade related areas such as emerging technology, fintech, digital identity and digital financial inclusion</t>
  </si>
  <si>
    <t>Sub Total</t>
  </si>
  <si>
    <t>The AfCFTA protocols on Trade in Services, Investments and Intellectual Property Rights are operationalized</t>
  </si>
  <si>
    <t xml:space="preserve">Capacity Building and Bilateral Meetings with State Parties on the Guided Trade Initiative on Trade in Services </t>
  </si>
  <si>
    <t>Finalisation of development and activation of the AfCFTA Strategy on Trade in Services</t>
  </si>
  <si>
    <t>capacity building on mutual recognition of State and non-state parties on scope, experience and best practices at the REC and national level</t>
  </si>
  <si>
    <t>meetings of the Committee on Intellectual Property Rights to commence Negotiations on Draft Zero - Annex on Copyright &amp; Related Rights</t>
  </si>
  <si>
    <t>Technical assistance to Member States on the finalisation of their (i) schedules of specific commitments in the five priority sectors and remaining services sectors and (ii) utilisation of the AfCFTA Trade in Services Regulatory Audits</t>
  </si>
  <si>
    <t>Initiate program to assist Member States in identifying non-conforming measures in services trade for their alignment</t>
  </si>
  <si>
    <t>Finalise the development of a common system for collection and compilation of standardized data on Trade in Services under the AfCFTA.</t>
  </si>
  <si>
    <t>Finalise studies on the remaining services sectors under Trade in Services</t>
  </si>
  <si>
    <t>Regional technical assistance and capacity building for the implementation of the Protocol on Investment  (Eastern region REC and State Parties)</t>
  </si>
  <si>
    <t>Meeting of the Committee on Investment to;
(i) provide capacity building,
(ii) continue negotiations of the (a) Annex on Rules and Procedures Governing Dispute Prevention, Management and Resolution of Disputes; and (b) Annex on Rules and Procedures for the Administration and Operation of the Pan-African Trade and Investment Agency.</t>
  </si>
  <si>
    <t xml:space="preserve">Technical support on the Protocol on investment and its implementation for member states </t>
  </si>
  <si>
    <t xml:space="preserve">Private sector engagement in the implementation of the AfCFTA Agreement </t>
  </si>
  <si>
    <t>Implementation of the AfCFTA Annexes on Customs, Transit and Trade Facilitation</t>
  </si>
  <si>
    <r>
      <t xml:space="preserve">Conduct a dedicated session on the technical specifications of the AfCFTA (Electronic - Certificate of Origin (E-CO) </t>
    </r>
    <r>
      <rPr>
        <sz val="11"/>
        <color rgb="FFFF0000"/>
        <rFont val="Arial"/>
        <family val="2"/>
      </rPr>
      <t xml:space="preserve"> </t>
    </r>
    <r>
      <rPr>
        <sz val="11"/>
        <color rgb="FF000000"/>
        <rFont val="Arial"/>
        <family val="2"/>
      </rPr>
      <t xml:space="preserve"> system  and its feasibility  with Rules of Origin and IT Experts </t>
    </r>
  </si>
  <si>
    <t>AfCFTA E-CO system design, realization, development, and configuration The DCA has engaged a consultant to develop the technical specifications of the AfCFTA Electronic Certificate of Origin. The consultatncy is about developing and implementing the E-Co System. The Technical Specifications were considered by Member States durng the 6th metting of the Sub Committee of Trade Facilitation, Customs Cooperation and Transit.</t>
  </si>
  <si>
    <t xml:space="preserve">Conduct needs assessment on trade facilitation measures on the four corridors (Abidjan- Lagos Corridor, North-South Corridor, North--west Corridor and  Central Africa </t>
  </si>
  <si>
    <t xml:space="preserve">Regional Capacity Building workshop on Western Africa on Boarder agency cooperation </t>
  </si>
  <si>
    <t>Daffing of the Transit document and the draft regulatory framework on the single transit bond guarantee  ( Dedicated session of the 7th Sub- committee on Trade Facilitation and Customs Coperation and Transit)</t>
  </si>
  <si>
    <t xml:space="preserve">Engagement with Stakeholders on the draft regulatory framework on the single bond guarantee </t>
  </si>
  <si>
    <t>Establish a Continental Task Force on Customs and Trade facilitation</t>
  </si>
  <si>
    <t>Facilitate harmonisation of Customs Procedures in identified areas in the 54 Member States</t>
  </si>
  <si>
    <t>The AfCFTA Protocols on Trade in Goods and Competition &amp; their built in agenda are activated and implemented</t>
  </si>
  <si>
    <t xml:space="preserve">Technical assistance provided to State Parties in their establishment of NTB national Monitoring Committees </t>
  </si>
  <si>
    <t>Missions to  Member States  to give them technical assistance to  conclude the preparation of their tariff offers by December 2023 ( at least 3 countries visited)</t>
  </si>
  <si>
    <t xml:space="preserve">Validation exercise for submitted Tariff Offers </t>
  </si>
  <si>
    <t xml:space="preserve">Consideration of Draft Regulations for the implementation of the Protocol on Competition Policy </t>
  </si>
  <si>
    <t xml:space="preserve">Support Member States in developing and enforcing competition policy and law </t>
  </si>
  <si>
    <t xml:space="preserve">Capacity-building sessions with  key stakeholders in Member State countries on how to facilitate AfCFTA Trade  (• AfCFTA Implementation Committee/Ad hoc Committees, Engagement with other Ministries/ Stakeholders on the Guided Trade Initiative, Customs Administration, Regulatory Authorities, Standards and Quality Authorities/ Bodies and Ministry of Investment etc)      </t>
  </si>
  <si>
    <t xml:space="preserve">support the harmonisation of the AfCFTA technical regulations and SPS standards with international measures </t>
  </si>
  <si>
    <t xml:space="preserve">support member states to develop and implement their commitments under schedule of tariff concessions </t>
  </si>
  <si>
    <t>Support implementation of the Continental automotive strategy and Convening of quarterly meetings of the AfCFTA Automotive Task Force</t>
  </si>
  <si>
    <t xml:space="preserve">
Harmonization of standards, technical regulations and conformity assessment procedures in the AfCFTA</t>
  </si>
  <si>
    <t xml:space="preserve">Private Sector engagement on the AfCFTA and the Guided Trade Initiative </t>
  </si>
  <si>
    <t>Operationalization of the AfCFTA Protocol on Rules and Procedures for the Settlement of Disputes</t>
  </si>
  <si>
    <t>Meeting of the panels of the DSB to build Capacity on the role of Panelists under the AfCFTA Dispute Settlement and  Mechanism and induction of Panelists</t>
  </si>
  <si>
    <t>Meeting of the DSB to consider and recommend the remuneration of Appellate Body Members to the Council of Ministers and to update the indicative list of panels</t>
  </si>
  <si>
    <t>Joint Capacity Building Workshop for the DSB and Appellate Body on the effective functioning of the Dispute Settlement Mechanism</t>
  </si>
  <si>
    <t xml:space="preserve">Meeting of the Selection Committee to review and shortlist members of the AfCFTA Appelate Body </t>
  </si>
  <si>
    <t xml:space="preserve">Meeting  of the Selection Committee to interview  selected  candidates of the of the appellate </t>
  </si>
  <si>
    <t>Meeting of the DSB to update of the indicative list of panels, consider the 5th and 6th Reports of the Selection Committee and recommend for appointment the two members of the Appellate Body, and consider the Code of Conduct for Panelists.</t>
  </si>
  <si>
    <t>AfCFTA Operational Tools Initiated and the National Implementation Committees Established</t>
  </si>
  <si>
    <t>Provide support for RECs and pilot State Parties to establish and operate their National Implementation Committees (NICs) and implementation units for the RECs</t>
  </si>
  <si>
    <t>Conduct regional and national consultations and sensitization efforts with stakeholders (government officials, private sector actors, and civil society organizations) on the role of National Implementation Commitees (NICs).</t>
  </si>
  <si>
    <t xml:space="preserve">Total Non Consultancy </t>
  </si>
  <si>
    <t xml:space="preserve">  Supporting the implementation of the AfCFTA Treaty- Procurement of equipments</t>
  </si>
  <si>
    <t>Maintenance of AfCFTA Website  (quarterly maintenance)</t>
  </si>
  <si>
    <t xml:space="preserve">purchase of docking station with accessories </t>
  </si>
  <si>
    <t xml:space="preserve">purchase of security lock cables </t>
  </si>
  <si>
    <t xml:space="preserve">heavy duty printer and print management  software </t>
  </si>
  <si>
    <t xml:space="preserve">Network access control (NAC)-perpetual and professional services </t>
  </si>
  <si>
    <t xml:space="preserve">Enterprise perimeter firewall NGFW physical appliance and professional services </t>
  </si>
  <si>
    <t>Campus and Data Center Network Switches and professional services</t>
  </si>
  <si>
    <t xml:space="preserve">External Solid- state Drive </t>
  </si>
  <si>
    <t>Network Cables Installation</t>
  </si>
  <si>
    <t>HCI/Vsan Ready Node, Backup system and professional services</t>
  </si>
  <si>
    <t xml:space="preserve"> Office Chairs</t>
  </si>
  <si>
    <t>Office Table</t>
  </si>
  <si>
    <t>4 in 1 Office Workstation</t>
  </si>
  <si>
    <t>visitors chair</t>
  </si>
  <si>
    <t>Office Cabinets</t>
  </si>
  <si>
    <t xml:space="preserve">AfCFTA clinic furniture and equipment </t>
  </si>
  <si>
    <t xml:space="preserve"> </t>
  </si>
  <si>
    <t>DIMPC</t>
  </si>
  <si>
    <t>2024 - 2025</t>
  </si>
  <si>
    <t>January - December  2024</t>
  </si>
  <si>
    <t>EU- TAF</t>
  </si>
  <si>
    <t xml:space="preserve">Somalia - Bilateral Meeting Virtual meeting Technical assistance for MS on Tariff Specific implementation </t>
  </si>
  <si>
    <t xml:space="preserve">World Bank - Biashara </t>
  </si>
  <si>
    <t>March  2024</t>
  </si>
  <si>
    <t xml:space="preserve">Djibouti  - Bilateral Meeting Virtual meeting Technical assistance for MS on Tariff Specific implementation </t>
  </si>
  <si>
    <t xml:space="preserve">Regional workshops and capacity-building sessions in the various State Parties with and without competition authorities </t>
  </si>
  <si>
    <t>National Capacity Building Workshop on Competition Policy and Law in selected State Parties</t>
  </si>
  <si>
    <t xml:space="preserve">Regional Capacity Building Workshop for the SADC Member States  </t>
  </si>
  <si>
    <t>8th Meeting of the Committee on Competition Policy for the consideration of the first draft of the regulations for the implemented of the Protocol</t>
  </si>
  <si>
    <t>EU- AUSPIV</t>
  </si>
  <si>
    <t>9th Meeting of the Committee on Competition Policy to Continue the consideration of the draft regulations for the implementation of the Protocol. (virtual)</t>
  </si>
  <si>
    <t>The 10th Meeting of the Committee on Competition Policy will consider the draft regulations for the implementation of the protocol</t>
  </si>
  <si>
    <t>The 11th Meeting of the Committee on Competition Policy will consider the draft regulations for the implementation of the Protocol. (virtual)</t>
  </si>
  <si>
    <t>12th Meeting of the Committee on Competition Policy will continue to consider the draft regulations for th eimplementation of the Protocol. (Virtual)</t>
  </si>
  <si>
    <t>First (1st ) AfCFTA annual conference  and a communication video to raise awareness on the AfCFTA Protocol on Competition Policy and law</t>
  </si>
  <si>
    <t>December 2024</t>
  </si>
  <si>
    <t xml:space="preserve">Regional Capacity Building Workshop for the ECOWAS Member States  </t>
  </si>
  <si>
    <t>Capacity Building Workshop on Competition Policy and Law for Uganda</t>
  </si>
  <si>
    <t>Virtual sessions on the review and technical assessment of tariff modalities, including Category C (exclusion list) modalities (UNECA, other partners</t>
  </si>
  <si>
    <t>EU-AUSPIV</t>
  </si>
  <si>
    <t>February - December 2024</t>
  </si>
  <si>
    <t>Virtual meeting for the preparations for the mission on technical assistance to Members States and tariff specific AfCFTA implementation related matters – Angola</t>
  </si>
  <si>
    <t xml:space="preserve">Mission to Somalia to provide technical support to MS on Tariff Offers and Schedules of Tariff Concessions </t>
  </si>
  <si>
    <t>Mission on support to MS on Tariff Offers and Schedules of Tariff Concessions – Angola</t>
  </si>
  <si>
    <t>Virtual meeting on the joint AfCFTA-AEZO SEZs draft document</t>
  </si>
  <si>
    <t xml:space="preserve">Bilateral Meeting Virtual to address pending tariff offers, Technical assistance to Members States and tariff specific AfCFTA implementation related matters
</t>
  </si>
  <si>
    <t xml:space="preserve">Preparatory session on Infant Industry study </t>
  </si>
  <si>
    <t>Virtual meetings to address pending tariff offers, Technical assistance to Members States and tariff specific AfCFTA implementation related matters: Mozambique, Sudan, Libya, Sahrawi Arab Republic and Eritrea</t>
  </si>
  <si>
    <t>May - December 2024</t>
  </si>
  <si>
    <t>Follow-up session on AfCFTA-AEZO joint session on document</t>
  </si>
  <si>
    <t>Suplementary budget</t>
  </si>
  <si>
    <t xml:space="preserve">Meeting on provisions on Trade in goods - market access
</t>
  </si>
  <si>
    <t>August - December 2024</t>
  </si>
  <si>
    <t>Meeting on the Adjustment Fund Facility</t>
  </si>
  <si>
    <t>Working session on the AfCFTA Trading Companies</t>
  </si>
  <si>
    <t>Dedicated session on infant industry</t>
  </si>
  <si>
    <t>Mission on Technical support to MS on Tariff Offers and Schedules of Tariff Concessions – Djibouti</t>
  </si>
  <si>
    <t>Virtual meeting on Implementation of Ministerial Regulation - Special Economic Zones and Arrangements</t>
  </si>
  <si>
    <t xml:space="preserve">March 2024 </t>
  </si>
  <si>
    <t>Stakeholder capacity building and awareness on NTBs enhanced (workshops/ stakeholder engagements in Djibouti, Tunisia, Tanzania, Botswana, RCA, Comoros, Madagascar, Burundi)</t>
  </si>
  <si>
    <t>EU - TAF</t>
  </si>
  <si>
    <t>REC Coordination Meeting on Non Tariff Barriers</t>
  </si>
  <si>
    <t>February 2024</t>
  </si>
  <si>
    <t>REC Coordination Meeting on Non Tariff Barriers &amp; 3rd Meeting of the AfCFTA sub-Committee on Non-Tariff Barriers</t>
  </si>
  <si>
    <t>Mutual Recognition Agreement on Conformity Assessment Workshop </t>
  </si>
  <si>
    <t>The African Seed Trade Association (AFSTA) twenty fourth Annual Congress on SPS</t>
  </si>
  <si>
    <t>Data collection mission on the compliance of GTI implementation with AfCFTA Rules of Origin</t>
  </si>
  <si>
    <t>4th Meeting of the Sub-Committee on Sanitary and Phytosanitary Measures (SPS)  </t>
  </si>
  <si>
    <t>8th Meeting of the Sub-Committee on Rules of Origin</t>
  </si>
  <si>
    <t xml:space="preserve">Sensitization Workshop on the Utilization of the AFCFTA Rules of Origin implementation Tools  </t>
  </si>
  <si>
    <t>Private sector engagement on the development of quarantine pest lists and  of information-sharing</t>
  </si>
  <si>
    <t>REC Coordination Meeting - NTMs</t>
  </si>
  <si>
    <t xml:space="preserve">4th Meeting of the AfCFTA sub-Committee on technical barriers to trade </t>
  </si>
  <si>
    <t>Information sharing and learning events on best practices in pest management</t>
  </si>
  <si>
    <t>AfCFTA NTB Awareness Raising Workshop for Nigeria </t>
  </si>
  <si>
    <t>9th Meeting of the Sub-Committee on Rules of Origin</t>
  </si>
  <si>
    <t>Food Safety Workshop for the private sector  </t>
  </si>
  <si>
    <t>Capacity building on the establishment of mechanisms for the elimination of unjustified phytosanitary measures</t>
  </si>
  <si>
    <t>AfCFTA NTB Awareness Raising Workshop for Cape Verde </t>
  </si>
  <si>
    <t>Sensitization workshop on Rules of Origin Manual for the private sector</t>
  </si>
  <si>
    <t>Joint Meeting of the TBT-SPS Sub-Committees  </t>
  </si>
  <si>
    <t>Codex Committee meetings on Food Import and Export Inspection and Certification Systems; Residue on Veterinary drugs; Food Labelling and Pesticide Residue   </t>
  </si>
  <si>
    <t xml:space="preserve">National Capacity Building on Trade Remedies </t>
  </si>
  <si>
    <t>june 2024</t>
  </si>
  <si>
    <t xml:space="preserve">2nd Capacity -Building workshop for the Sub-Committee on Trade Remedies </t>
  </si>
  <si>
    <t>4th Meeting of the AfCFTA Sub-Committee on Non-Tariff Barriers to Trade  </t>
  </si>
  <si>
    <t xml:space="preserve">3rd Meeting of the Sub-Committee on Trade Remedies </t>
  </si>
  <si>
    <t xml:space="preserve">REC Coordination Meeting </t>
  </si>
  <si>
    <t>Workshop on the update of Specific Rules of Origin</t>
  </si>
  <si>
    <t>10th Meeting of the Sub-Committee on Rules of Origin</t>
  </si>
  <si>
    <t>Mutual Recognition and Conformity Assessment Mechanism established – Workshop in West &amp; Central Africa (ECCAS, ECOWAS…)  </t>
  </si>
  <si>
    <t xml:space="preserve">Food Safety Workshop Targeting SMEs </t>
  </si>
  <si>
    <t>Policy dialogues on pest data and information management</t>
  </si>
  <si>
    <t xml:space="preserve">EU  - AUSPIV </t>
  </si>
  <si>
    <t>5th Meeting of the AfCFTA Sub-Committee on Sanitary and Phytosanitary Measures (SPS)  </t>
  </si>
  <si>
    <t>Training session with Women in Agro processing  </t>
  </si>
  <si>
    <t xml:space="preserve">National Capacity Building on Trade Remedies  </t>
  </si>
  <si>
    <t>Development of harmonized guidelines for registration and use  of low-risk pest control products (including biopesticides)</t>
  </si>
  <si>
    <t xml:space="preserve">4th Meeting of the Sub-Committee on Trade Remedies </t>
  </si>
  <si>
    <t>Capacity building for State Parties to strengthen capacity to fulfil their notification and enquiry obligations</t>
  </si>
  <si>
    <t xml:space="preserve">5th Meeting of the Sub-Committee on Trade Remedies </t>
  </si>
  <si>
    <t>Stakeholder capacity building and awareness on NTBs, SPS, TBTs enhanced during Codex Committee on Food Hygiene NTB</t>
  </si>
  <si>
    <t>AfCFTA NTB Awareness Raising Workshop for UMA  </t>
  </si>
  <si>
    <t>GTI Stakeholder engagement and awareness raising mission to the Western Region (Nigeria, Senegal, Cote D'Ivoire, togo, Siera Leone)</t>
  </si>
  <si>
    <t>Jan-June 2024</t>
  </si>
  <si>
    <t>GTI Stakeholder engagement and awareness raising mission to the Northern Africa Region (Morocco, Tunisia and Algeria)</t>
  </si>
  <si>
    <t>GTI Stakeholder engagement and awareness raising mission to the Central Africa Region (Gabon, DRC, Cameroon)</t>
  </si>
  <si>
    <t>7 Meetings of the Committee on Guided Trade Initiative (GTI)</t>
  </si>
  <si>
    <t>Jan-July 2024</t>
  </si>
  <si>
    <t>Capacity Building and Stakeholder sensitization on GTI                      ( in all 6 Regions)</t>
  </si>
  <si>
    <t>GTI Stakeholder engagement and awareness raising mission to the Southern Africa Region ( SA and Malawi)</t>
  </si>
  <si>
    <t>GTI Stakeholder engagement and awareness raising mission to the Island States ( Comoros, Madagascar, Mauritius, Seychelles, Cape Verde)</t>
  </si>
  <si>
    <t>GTI Stakeholder engagement and awareness raising mission to the Central Africa Region (Burundi, CAR)</t>
  </si>
  <si>
    <t>GTI Stakeholder engagement and awareness raising mission to the Southern Africa Region ( Lesotho, Eswatini, Zambia)</t>
  </si>
  <si>
    <t>GTI Stakeholder engagement and awareness raising mission to the Western Region (Benin, Liberia)</t>
  </si>
  <si>
    <t>GTI Stakeholder engagement and awareness raising mission to the Easthern Region (Djibouti)</t>
  </si>
  <si>
    <t>GTI Stakeholder engagement and awareness raising mission to the Southern Africa Region ( Angola, Mozambique)</t>
  </si>
  <si>
    <t>GTI Stakeholder engagement and awareness raising mission to the Easthern Region (Ethiopia)</t>
  </si>
  <si>
    <t xml:space="preserve"> March,2024</t>
  </si>
  <si>
    <t xml:space="preserve"> April, 2024</t>
  </si>
  <si>
    <t>3rd Meeting of the AfCFTA Review Task Force</t>
  </si>
  <si>
    <t>March,2024</t>
  </si>
  <si>
    <t>6th Meeting of the Selection Committee</t>
  </si>
  <si>
    <t>April, 2024</t>
  </si>
  <si>
    <t>Meeting with the Ghana Administration on the Host Country Agreement</t>
  </si>
  <si>
    <t>4th Meeting of the AfCFTA Review Task Force</t>
  </si>
  <si>
    <t>12th Meeting of the DSB</t>
  </si>
  <si>
    <t>5th Meeting of the AfCFTA Review Task Force</t>
  </si>
  <si>
    <t>Regional Awareness raising and Capacity Building Workshop on the AfCFTA Dispute Settlement Mechanism</t>
  </si>
  <si>
    <t>June,2024</t>
  </si>
  <si>
    <t>Capacity Building Session for the Bodies under the Protocol on Rules and Procedures on the Settlement of Dispute</t>
  </si>
  <si>
    <t>July, 2024</t>
  </si>
  <si>
    <t>Meeting with Ghana Administration on the Host Country Agreement</t>
  </si>
  <si>
    <t>13th Meeting of the DSB</t>
  </si>
  <si>
    <t>September, 2024</t>
  </si>
  <si>
    <t>3rd Meeting of the AB</t>
  </si>
  <si>
    <t>October, 2024</t>
  </si>
  <si>
    <t>Meeting with Ghana Admistration on the Host Country Agreement</t>
  </si>
  <si>
    <t>Activity</t>
  </si>
  <si>
    <t>Object ( W/shop/Goods/IOC/Consulting )</t>
  </si>
  <si>
    <t>Time Frame</t>
  </si>
  <si>
    <t>Audience</t>
  </si>
  <si>
    <t>Budget description</t>
  </si>
  <si>
    <t>Comments</t>
  </si>
  <si>
    <t>Q1</t>
  </si>
  <si>
    <t>Q2</t>
  </si>
  <si>
    <t>Q3</t>
  </si>
  <si>
    <t>Q4</t>
  </si>
  <si>
    <t>Jan</t>
  </si>
  <si>
    <t>Feb</t>
  </si>
  <si>
    <t>Mar</t>
  </si>
  <si>
    <t>Apr</t>
  </si>
  <si>
    <t>Aug</t>
  </si>
  <si>
    <t>Sep</t>
  </si>
  <si>
    <t>Oct</t>
  </si>
  <si>
    <t>Nov</t>
  </si>
  <si>
    <t>Dec</t>
  </si>
  <si>
    <t>COMPONENT #1 Sensitisation on benefits of the AfCFTA Agreement to encourage participation of stakeholders in the implentation of the Agreement</t>
  </si>
  <si>
    <t>Budget Codes</t>
  </si>
  <si>
    <t>Estimated amount</t>
  </si>
  <si>
    <t>Approved Budget 2024</t>
  </si>
  <si>
    <t>Intermediate indicator</t>
  </si>
  <si>
    <t>Sub-Component :  Communication efforts for sensitisation campaign</t>
  </si>
  <si>
    <t>Printing of branded stationary and other items (notepads, folders, pens, badges, pins, lanyards etc.)</t>
  </si>
  <si>
    <t>Printing of branding material (pull up banners, teardrops, backdrops etc.)</t>
  </si>
  <si>
    <t>PR services: media buying and placement, advertorial etc.</t>
  </si>
  <si>
    <t>Service</t>
  </si>
  <si>
    <t>Digital Media campaign including website maintenance fees</t>
  </si>
  <si>
    <t>Comms staff training and capacity development</t>
  </si>
  <si>
    <t>Workshop/Consultancy</t>
  </si>
  <si>
    <t>AfCFTA branded gifts</t>
  </si>
  <si>
    <t xml:space="preserve">Communications campaign </t>
  </si>
  <si>
    <t>Consultancy service</t>
  </si>
  <si>
    <t>Communications campaign on Inclusion and Digital Trade</t>
  </si>
  <si>
    <t>Production of advocacy videos</t>
  </si>
  <si>
    <t>Engagements on digital platforms (LinkedIn,Twitter, Meta/Facebook,Google)</t>
  </si>
  <si>
    <t>Sub-Component :   Events</t>
  </si>
  <si>
    <t>Briefing of African Ambassadors</t>
  </si>
  <si>
    <t>Briefing of Heads of Media</t>
  </si>
  <si>
    <t>Media workshop</t>
  </si>
  <si>
    <t>Digital Trade Forum</t>
  </si>
  <si>
    <t>AfCFTA Youth Symposium</t>
  </si>
  <si>
    <t>AfCFTA Women in Trade Conference</t>
  </si>
  <si>
    <t>SG's Presidential welcome ceremonies</t>
  </si>
  <si>
    <t>Non Consultancy</t>
  </si>
  <si>
    <t>AfCFTA/AHRM/NC/001</t>
  </si>
  <si>
    <t>ZCFTA207/OB-MSTO1</t>
  </si>
  <si>
    <t>NC</t>
  </si>
  <si>
    <t>AfCFTA/AHRM/NC/002</t>
  </si>
  <si>
    <t>ZCFTA206/OB-MSTO1</t>
  </si>
  <si>
    <t>AfCFTA/AHRM/NC/003</t>
  </si>
  <si>
    <t>AfCFTA/AHRM/NC/004</t>
  </si>
  <si>
    <t>AfCFTA/AHRM/NC/005</t>
  </si>
  <si>
    <t>AfCFTA/AHRM/NC/006</t>
  </si>
  <si>
    <t>AfCFTA/AHRM/NC/007</t>
  </si>
  <si>
    <t>AfCFTA/FIN/NC/001</t>
  </si>
  <si>
    <t>DIR</t>
  </si>
  <si>
    <t>AfCFTA/FIN/NC/002</t>
  </si>
  <si>
    <t>AfCFTA/FIN/NC/003</t>
  </si>
  <si>
    <t>AfCFTA/FIN/NC/004</t>
  </si>
  <si>
    <t>DC</t>
  </si>
  <si>
    <t>AfCFTA/FIN/NC/005</t>
  </si>
  <si>
    <t>AfCFTA/FIN/NC/006</t>
  </si>
  <si>
    <t>Technical Assistance to State Parties on the Schedules of Specific Commitments (4 countries) from January to December</t>
  </si>
  <si>
    <t>AfCFTA/TIS/NC/001</t>
  </si>
  <si>
    <t>Technical Assistance and Capacity Building to State and non-State Parties on the utilisation of the AfCFTA Trade in Services Regulatory Audits from January to December</t>
  </si>
  <si>
    <t>AfCFTA/TIS/NC/002</t>
  </si>
  <si>
    <t>Translation of adopted schedules  of Specific Commitments in all 6 AU languages</t>
  </si>
  <si>
    <t>AfCFTA/TIS/NC/003</t>
  </si>
  <si>
    <t>Undertake studies on the remaining services sectors under Trade in Services and validate them, including capacity building : eight (8) Workshops</t>
  </si>
  <si>
    <t>AfCFTA/TIS/NC/004</t>
  </si>
  <si>
    <t xml:space="preserve">Translation of Studies n the remaining services sectors under Trade in Services </t>
  </si>
  <si>
    <t>AfCFTA/TIS/NC/005</t>
  </si>
  <si>
    <t xml:space="preserve">Scoping and matchmaking missions to State Parties on the Guided Trade Initiative on Trade in Services (GTiS) </t>
  </si>
  <si>
    <t>AfCFTA/TIS/NC/006</t>
  </si>
  <si>
    <t>EU-AUSPV  / TAF</t>
  </si>
  <si>
    <t>Gap Analysis to ease domestication and alignment of State Parties' commitments under the AfCFTA Protocol on Trade in Services (National/REC Consultations &amp; Regional Workshops)</t>
  </si>
  <si>
    <t>AfCFTA/TIS/NC/007</t>
  </si>
  <si>
    <t>Meetings of the Committee on the Guided Trade Initiative on Trade in Services : Six (6) meetings</t>
  </si>
  <si>
    <t>AfCFTA/TIS/NC/008</t>
  </si>
  <si>
    <t>Meetings of the Task Force for Regulatory Frameworks (Financial, Communications, Transport, Tourism Services, Mutual Recognition Agreements - Accounting) - Five (5) Meetings</t>
  </si>
  <si>
    <t>AfCFTA/TIS/NC/009</t>
  </si>
  <si>
    <t>Stakeholder Engagements on Draft Regulatory Frameworks (Financial, Communications, Tourism, Transport, Mutual Recognition Agreements - Accounting) - Five (5) Meetings</t>
  </si>
  <si>
    <t>AfCFTA/TIS/NC/010</t>
  </si>
  <si>
    <t>Capacity Building Session for State and non-State Parties on Regulatory Frameworks (Transport, Tourism and Mutual Recognition Agreements - Accounting) - Three (3) Meetings</t>
  </si>
  <si>
    <t>AfCFTA/TIS/NC/011</t>
  </si>
  <si>
    <t>Meeting of the Sub - Committee on Mutual Recognition of Professional Qualifications (SCMRPQ) - Two (2) Meetings</t>
  </si>
  <si>
    <t>AfCFTA/TIS/NC/012</t>
  </si>
  <si>
    <t>AfDB / TAF</t>
  </si>
  <si>
    <t>Tourism Investment Forum Africa (TIFA)</t>
  </si>
  <si>
    <t>AfCFTA/TIS/NC/013</t>
  </si>
  <si>
    <t>CRASA Annual General Meeting</t>
  </si>
  <si>
    <t>AfCFTA/TIS/NC/014</t>
  </si>
  <si>
    <t>Expert Workshop on the implementation of the Protocol on Trade in Services</t>
  </si>
  <si>
    <t>AfCFTA/TIS/NC/015</t>
  </si>
  <si>
    <t>Guided Trade Initiative on Services (GTiS) Workshop</t>
  </si>
  <si>
    <t>AfCFTA/TIS/NC/016</t>
  </si>
  <si>
    <t>Dedicated Session of the Senior Trade Officials (STOs) on Trade in Services</t>
  </si>
  <si>
    <t>AfCFTA/TIS/NC/017</t>
  </si>
  <si>
    <t xml:space="preserve">Africa Postal Regulators’ Conference  </t>
  </si>
  <si>
    <t>AfCFTA/TIS/NC/018</t>
  </si>
  <si>
    <t xml:space="preserve">Africa Youth in Tourism Innovation Summit </t>
  </si>
  <si>
    <t>AfCFTA/TIS/NC/019</t>
  </si>
  <si>
    <t>African Energy Colloquium</t>
  </si>
  <si>
    <t>AfCFTA/TIS/NC/020</t>
  </si>
  <si>
    <t>World Bank &amp; TAF</t>
  </si>
  <si>
    <t>CEO Forum on Air Transport Services</t>
  </si>
  <si>
    <t>AfCFTA/TIS/NC/021</t>
  </si>
  <si>
    <t>EACO Annual General Meeting</t>
  </si>
  <si>
    <t>AfCFTA/TIS/NC/022</t>
  </si>
  <si>
    <t>Meetings of the Committee on Trade in Services - Two (2) Meetings</t>
  </si>
  <si>
    <t>AfCFTA/TIS/NC/023</t>
  </si>
  <si>
    <t>Workshop to conceptualise the collection and compilation of standardized data on Trade in Services under the AfCFTA</t>
  </si>
  <si>
    <t>AfCFTA/TIS/NC/024</t>
  </si>
  <si>
    <t>Fact Finding mission on the movement of businesspersons and digitization mechanism</t>
  </si>
  <si>
    <t>AfCFTA/TIS/NC/025</t>
  </si>
  <si>
    <t>Digital Financial Services Workshop (PAPU)</t>
  </si>
  <si>
    <t>AfCFTA/TIS/NC/026</t>
  </si>
  <si>
    <t>Expert group meeting to consider the Practical Guide on the AfCFTA Protocol on Trade in Services</t>
  </si>
  <si>
    <t>AfCFTA/TIS/NC/027</t>
  </si>
  <si>
    <t xml:space="preserve">Translation, publication, and distribution of the Practical Guide on the AfCFTA Protocol on Trade in Services in all AU Languages </t>
  </si>
  <si>
    <t>AfCFTA/TIS/NC/028</t>
  </si>
  <si>
    <t>2nd Annual AfCFTA Forum on Tourism, Creatives and Cultural services</t>
  </si>
  <si>
    <t>AfCFTA/TIS/NC/029</t>
  </si>
  <si>
    <t>Meeting of the Task Force on the Movement of Businesspersons</t>
  </si>
  <si>
    <t>AfCFTA/TIS/NC/030</t>
  </si>
  <si>
    <t>Launch of the Guided Trade Initiative on Services (GTiS) and Launch of the Practical Guide on Trade in Services Protocol at the 2nd AfCFTA Business Forum</t>
  </si>
  <si>
    <t>AfCFTA/TIS/NC/031</t>
  </si>
  <si>
    <t>The 12th Edition of Transport Evolution Africa Forum and Expo</t>
  </si>
  <si>
    <t>AfCFTA/TIS/NC/032</t>
  </si>
  <si>
    <t>AfCFTA Trade in Services Forum on facilitating the movement of businesspersons (Guided Trade Initiative on Trade in Services)</t>
  </si>
  <si>
    <t>AfCFTA/TIS/NC/033</t>
  </si>
  <si>
    <t>Workshop on AfCFTA Strategy on Investment including the 4 - year implementation plan</t>
  </si>
  <si>
    <t>AfCFTA/INV/NC/001</t>
  </si>
  <si>
    <t>National/Regional policy dialogue and capacity building</t>
  </si>
  <si>
    <t>AfCFTA/INV/NC/002</t>
  </si>
  <si>
    <t>Meetings of the Taskforce on Investment - Three (3) Meetings</t>
  </si>
  <si>
    <t>AfCFTA/INV/NC/003</t>
  </si>
  <si>
    <t>Regional Technical Assistance and Capacity Building for Implementation of the Protocol on Investment - Two (2) Sessions</t>
  </si>
  <si>
    <t>AfCFTA/INV/NC/004</t>
  </si>
  <si>
    <t>Pre-Session Workshop on the Margins of the 48th Session of UNCITRAL Working Group III</t>
  </si>
  <si>
    <t>AfCFTA/INV/NC/005</t>
  </si>
  <si>
    <t>48th Session of UNCITRAL Working Group III</t>
  </si>
  <si>
    <t>AfCFTA/INV/NC/006</t>
  </si>
  <si>
    <t xml:space="preserve">The UK-African Investment Summit (UK-AIS) </t>
  </si>
  <si>
    <t>AfCFTA/INV/NC/007</t>
  </si>
  <si>
    <t>U.S – Africa Business Summit (Corporate Council on Africa)</t>
  </si>
  <si>
    <t>AfCFTA/INV/NC/008</t>
  </si>
  <si>
    <t xml:space="preserve">Annual Investment Meeting (AIM Global) </t>
  </si>
  <si>
    <t>AfCFTA/INV/NC/009</t>
  </si>
  <si>
    <t>Meetings of the Committee on Investment - Three (3) Meetings</t>
  </si>
  <si>
    <t>AfCFTA/INV/NC/010</t>
  </si>
  <si>
    <t xml:space="preserve">Afreximbank Trade and Investment Forum </t>
  </si>
  <si>
    <t>AfCFTA/INV/NC/011</t>
  </si>
  <si>
    <t>Workshop to finalise the sectoral investment plans and the strategic investment projects</t>
  </si>
  <si>
    <t>AfCFTA/INV/NC/012</t>
  </si>
  <si>
    <t>Expert Group Meeting on the methodology for the development of the Investment Portal</t>
  </si>
  <si>
    <t>AfCFTA/INV/NC/013</t>
  </si>
  <si>
    <t>Investment Forum in the margins of the United Nations General Assembly (UNGA)</t>
  </si>
  <si>
    <t>AfCFTA/INV/NC/014</t>
  </si>
  <si>
    <t>IISD's Investment Policy Forum 2024</t>
  </si>
  <si>
    <t>AfCFTA/INV/NC/015</t>
  </si>
  <si>
    <t>AfCFTA Investment Promotion Agencies Dialogue (IPAD)</t>
  </si>
  <si>
    <t>AfCFTA/INV/NC/016</t>
  </si>
  <si>
    <t>AfDB  / TAF</t>
  </si>
  <si>
    <t>49th Session of UNCITRAL Working Group III</t>
  </si>
  <si>
    <t>AfCFTA/INV/NC/017</t>
  </si>
  <si>
    <t>UNCTAD’s High-level International Investment Agreements Conference</t>
  </si>
  <si>
    <t>AfCFTA/INV/NC/018</t>
  </si>
  <si>
    <t>Visit to Organisation Africaine de la Propriété Intellectuelle (OAPI)</t>
  </si>
  <si>
    <t>AfCFTA/IPR/NC/001</t>
  </si>
  <si>
    <t>Stakeholder Consultations on Annexes to the Protocol (Copyrights &amp; related rights, Patent &amp; Utility Models, Marks) - Three (3) Meetings</t>
  </si>
  <si>
    <t>AfCFTA/IPR/NC/002</t>
  </si>
  <si>
    <t>Visit to African Regional Intellectual Property Organization (ARIPO)</t>
  </si>
  <si>
    <t>AfCFTA/IPR/NC/003</t>
  </si>
  <si>
    <t xml:space="preserve">Meeting of the Rationalization of IP Governance in Africa  - Two (2) Meetings </t>
  </si>
  <si>
    <t>AfCFTA/IPR/NC/004</t>
  </si>
  <si>
    <t>Workshop on AfCFTA Strategy on IPR including the 4 - year implementation plan</t>
  </si>
  <si>
    <t>AfCFTA/IPR/NC/005</t>
  </si>
  <si>
    <t>Meetings of the Committee on Intellectual Property Rights - Three (3) Meetings</t>
  </si>
  <si>
    <t>AfCFTA/IPR/NC/006</t>
  </si>
  <si>
    <t xml:space="preserve">Meetings of the Task Force on IPR - (Copyrights &amp; related rights, Patent &amp; Utility Models, Marks) - Three (3) Meetings </t>
  </si>
  <si>
    <t>AfCFTA/IPR/NC/007</t>
  </si>
  <si>
    <t xml:space="preserve">International Trademark Association (INTA) Annual meeting </t>
  </si>
  <si>
    <t>AfCFTA/IPR/NC/008</t>
  </si>
  <si>
    <t>AfCFTA Forum on Intellectual Property Rights in commemoration of the Africa Intellectual Property Day</t>
  </si>
  <si>
    <t>AfCFTA/IPR/NC/009</t>
  </si>
  <si>
    <t>International Association for the Protection of Intellectual Property (AIPPI) World Congress 2024</t>
  </si>
  <si>
    <t>AfCFTA/IPR/NC/010</t>
  </si>
  <si>
    <t>Capacity Building on Annexes to the Protocol - (Cross-Border Data Transfers and Digital Identities &amp; Cross-Border Digital Payments and Financial Technology (Digital Trade in Services) - Two (2) Meetings</t>
  </si>
  <si>
    <t>AfCFTA/DT/NC/001</t>
  </si>
  <si>
    <t>Meetings of the Committee on Digital Trade - Two (2) Meetings</t>
  </si>
  <si>
    <t>AfCFTA/DT/NC/002</t>
  </si>
  <si>
    <t xml:space="preserve">AfCFTA Digital Trade Forum </t>
  </si>
  <si>
    <t>AfCFTA/DT/NC/003</t>
  </si>
  <si>
    <t>Workshop on AfCFTA Strategy on Digital Trade including the 4 - year implementation plan</t>
  </si>
  <si>
    <t>AfCFTA/DT/NC/004</t>
  </si>
  <si>
    <t>Meetings of the Ad-Hoc Task Force on Digital Trade (Cross-Border Data Transfers and Digital Identities &amp; Cross-Border Digital Payments and Financial Technology) - Six (6) Meetings</t>
  </si>
  <si>
    <t>AfCFTA/DT/NC/005</t>
  </si>
  <si>
    <t>AfCFTA Seminar on Digital Financial Services</t>
  </si>
  <si>
    <t>AfCFTA/DT/NC/006</t>
  </si>
  <si>
    <t>Regional workshop on the AfCFTA Protocol on Digital Trade - Two (2) Meetings</t>
  </si>
  <si>
    <t>AfCFTA/DT/NC/007</t>
  </si>
  <si>
    <t>Regional Stakeholder Consultations on Annexes to the Protocol (Cross-Border Data Transfers and Digital Identities &amp; Cross-Border  Digital Payments and Financial Technology (Digital Trade in Services)</t>
  </si>
  <si>
    <t>AfCFTA/DT/NC/008</t>
  </si>
  <si>
    <t>Transform Africa (AfCFTA Side Event)</t>
  </si>
  <si>
    <t>AfCFTA/DT/NC/009</t>
  </si>
  <si>
    <t>UNCTAD eWeek 2024</t>
  </si>
  <si>
    <t>AfCFTA/DT/NC/010</t>
  </si>
  <si>
    <t>AfCFTA/DGIC/NC/001</t>
  </si>
  <si>
    <t>AfCFTA/DGIC/NC/002</t>
  </si>
  <si>
    <t>AfCFTA/DGIC/NC/003</t>
  </si>
  <si>
    <t>AfCFTA/DGIC/NC/004</t>
  </si>
  <si>
    <t>AfCFTA/DGIC/NC/005</t>
  </si>
  <si>
    <t>AfCFTA/DGIC/NC/006</t>
  </si>
  <si>
    <t>AfCFTA/DGIC/NC/007</t>
  </si>
  <si>
    <t>AfCFTA/DGIC/NC/008</t>
  </si>
  <si>
    <t>AfCFTA/DGIC/NC/009</t>
  </si>
  <si>
    <t>AfCFTA/DGIC/NC/010</t>
  </si>
  <si>
    <t>AfCFTA/DGIC/NC/011</t>
  </si>
  <si>
    <t>AfCFTA/DGIC/NC/012</t>
  </si>
  <si>
    <t>AfCFTA/DGIC/NC/013</t>
  </si>
  <si>
    <t>AfCFTA/DGIC/NC/014</t>
  </si>
  <si>
    <t>AfCFTA/DGIC/NC/015</t>
  </si>
  <si>
    <t>AfCFTA/DGIC/NC/016</t>
  </si>
  <si>
    <t>AfCFTA/DGIC/NC/017</t>
  </si>
  <si>
    <t>AfCFTA/DGIC/NC/018</t>
  </si>
  <si>
    <t>Bilateral Meeting Virtual to address pending tariff offers, Technical assistance to Members States and tariff specific AfCFTA implementation related matters</t>
  </si>
  <si>
    <t>AfCFTA/DGIC/NC/019</t>
  </si>
  <si>
    <t>AfCFTA/DGIC/NC/020</t>
  </si>
  <si>
    <t>AfCFTA/DGIC/NC/021</t>
  </si>
  <si>
    <t>AfCFTA/DGIC/NC/022</t>
  </si>
  <si>
    <t>Meeting on provisions on Trade in goods - market access</t>
  </si>
  <si>
    <t>AfCFTA/DGIC/NC/023</t>
  </si>
  <si>
    <t>AfCFTA/DGIC/NC/024</t>
  </si>
  <si>
    <t>AfCFTA/DGIC/NC/025</t>
  </si>
  <si>
    <t>AfCFTA/DGIC/NC/026</t>
  </si>
  <si>
    <t>AfCFTA/DGIC/NC/027</t>
  </si>
  <si>
    <t>AfCFTA/DGIC/NC/028</t>
  </si>
  <si>
    <t>AfCFTA/DGIC/NC/029</t>
  </si>
  <si>
    <t>AfCFTA/DGIC/NC/030</t>
  </si>
  <si>
    <t>AfCFTA/DGIC/NC/031</t>
  </si>
  <si>
    <t>AfCFTA/DGIC/NC/032</t>
  </si>
  <si>
    <t>AfCFTA/DGIC/NC/033</t>
  </si>
  <si>
    <t>AfCFTA/DGIC/NC/034</t>
  </si>
  <si>
    <t>AfCFTA/DGIC/NC/035</t>
  </si>
  <si>
    <t>AfCFTA/DGIC/NC/036</t>
  </si>
  <si>
    <t>AfCFTA/DGIC/NC/037</t>
  </si>
  <si>
    <t>AfCFTA/DGIC/NC/038</t>
  </si>
  <si>
    <t>AfCFTA/DGIC/NC/039</t>
  </si>
  <si>
    <t>AfCFTA/DGIC/NC/040</t>
  </si>
  <si>
    <t>AfCFTA/DGIC/NC/041</t>
  </si>
  <si>
    <t>AfCFTA/DGIC/NC/042</t>
  </si>
  <si>
    <t>AfCFTA/DGIC/NC/043</t>
  </si>
  <si>
    <t>AfCFTA/DGIC/NC/044</t>
  </si>
  <si>
    <t>AfCFTA/DGIC/NC/045</t>
  </si>
  <si>
    <t>AfCFTA/DGIC/NC/046</t>
  </si>
  <si>
    <t>AfCFTA/DGIC/NC/047</t>
  </si>
  <si>
    <t>AfCFTA/DGIC/NC/048</t>
  </si>
  <si>
    <t>AfCFTA/DGIC/NC/049</t>
  </si>
  <si>
    <t>AfCFTA/DGIC/NC/050</t>
  </si>
  <si>
    <t>AfCFTA/DGIC/NC/051</t>
  </si>
  <si>
    <t>AfCFTA/DGIC/NC/052</t>
  </si>
  <si>
    <t>AfCFTA/DGIC/NC/053</t>
  </si>
  <si>
    <t>AfCFTA/DGIC/NC/054</t>
  </si>
  <si>
    <t>AfCFTA/DGIC/NC/055</t>
  </si>
  <si>
    <t>AfCFTA/DGIC/NC/056</t>
  </si>
  <si>
    <t>AfCFTA/DGIC/NC/057</t>
  </si>
  <si>
    <t>AfCFTA/DGIC/NC/058</t>
  </si>
  <si>
    <t>AfCFTA/DGIC/NC/059</t>
  </si>
  <si>
    <t>AfCFTA/DGIC/NC/060</t>
  </si>
  <si>
    <t>AfCFTA/DGIC/NC/061</t>
  </si>
  <si>
    <t>AfCFTA/DGIC/NC/062</t>
  </si>
  <si>
    <t>AfCFTA/DGIC/NC/063</t>
  </si>
  <si>
    <t>AfCFTA/DGIC/NC/064</t>
  </si>
  <si>
    <t>AfCFTA/DGIC/NC/065</t>
  </si>
  <si>
    <t>AfCFTA/DGIC/NC/066</t>
  </si>
  <si>
    <t>AfCFTA/DGIC/NC/067</t>
  </si>
  <si>
    <t>AfCFTA/DGIC/NC/068</t>
  </si>
  <si>
    <t>AfCFTA/DGIC/NC/069</t>
  </si>
  <si>
    <t>AfCFTA/DGIC/NC/070</t>
  </si>
  <si>
    <t>AfCFTA/DGIC/NC/071</t>
  </si>
  <si>
    <t>GTI Stakeholder engagement and awareness raising mission to the Western Region</t>
  </si>
  <si>
    <t>AfCFTA/DGIC/NC/072</t>
  </si>
  <si>
    <t>GTI Stakeholder engagement and awareness raising mission to the Northern Africa Region</t>
  </si>
  <si>
    <t>AfCFTA/DGIC/NC/073</t>
  </si>
  <si>
    <t>GTI Stakeholder engagement and awareness raising mission to the Central Africa Region</t>
  </si>
  <si>
    <t>AfCFTA/DGIC/NC/074</t>
  </si>
  <si>
    <t>AfCFTA/DGIC/NC/075</t>
  </si>
  <si>
    <t>Capacity Building and Stakeholder sensitization on GTI ( in all 6 Regions)</t>
  </si>
  <si>
    <t>AfCFTA/DGIC/NC/076</t>
  </si>
  <si>
    <t>WB (100%)</t>
  </si>
  <si>
    <t>GTI Stakeholder engagement and awareness raising mission to the Southern Africa Region</t>
  </si>
  <si>
    <t>AfCFTA/DGIC/NC/077</t>
  </si>
  <si>
    <t>GTI Stakeholder engagement and awareness raising mission to the Island States</t>
  </si>
  <si>
    <t>AfCFTA/DGIC/NC/078</t>
  </si>
  <si>
    <t>AfCFTA/DIMPC/NC/001</t>
  </si>
  <si>
    <t>AfCFTA/DIMPC/NC/002</t>
  </si>
  <si>
    <t>AfCFTA/DIMPC/NC/003</t>
  </si>
  <si>
    <t>AfCFTA/DIMPC/NC/004</t>
  </si>
  <si>
    <t>AfCFTA/DIMPC/NC/005</t>
  </si>
  <si>
    <t>AfCFTA/DIMPC/NC/006</t>
  </si>
  <si>
    <t>AfCFTA/DIMPC/NC/007</t>
  </si>
  <si>
    <t>AfCFTA/DIMPC/NC/008</t>
  </si>
  <si>
    <t>AfCFTA/DIMPC/NC/009</t>
  </si>
  <si>
    <t>AfCFTA/DIMPC/NC/010</t>
  </si>
  <si>
    <t>AfCFTA/DIMPC/NC/011</t>
  </si>
  <si>
    <t>AfCFTA/DIMPC/NC/012</t>
  </si>
  <si>
    <t>AfCFTA/DIMPC/NC/013</t>
  </si>
  <si>
    <t>AfCFTA/DIMPC/NC/014</t>
  </si>
  <si>
    <t>AfCFTA/DIMPC/NC/015</t>
  </si>
  <si>
    <t>AfCFTA/DIMPC/NC/016</t>
  </si>
  <si>
    <t>AfCFTA/DIMPC/NC/017</t>
  </si>
  <si>
    <t>AfCFTA/DIMPC/NC/018</t>
  </si>
  <si>
    <t>AfCFTA/DIMPC/NC/019</t>
  </si>
  <si>
    <t>AfCFTA/DIMPC/NC/020</t>
  </si>
  <si>
    <t>AfCFTA/DIMPC/NC/021</t>
  </si>
  <si>
    <t>AfCFTA/DIMPC/NC/022</t>
  </si>
  <si>
    <t>AfCFTA/DIMPC/NC/023</t>
  </si>
  <si>
    <t>AfCFTA/DIMPC/NC/024</t>
  </si>
  <si>
    <t>AfCFTA/DIMPC/NC/025</t>
  </si>
  <si>
    <t>AfCFTA/DIMPC/NC/026</t>
  </si>
  <si>
    <t>AfCFTA/DIMPC/NC/027</t>
  </si>
  <si>
    <t>AfCFTA/DIMPC/NC/028</t>
  </si>
  <si>
    <t>AfCFTA/DIMPC/NC/029</t>
  </si>
  <si>
    <t>AfCFTA/DIMPC/NC/030</t>
  </si>
  <si>
    <t>AfCFTA/DIMPC/NC/031</t>
  </si>
  <si>
    <t>AfCFTA/DIMPC/NC/032</t>
  </si>
  <si>
    <t>AfCFTA/DIMPC/NC/033</t>
  </si>
  <si>
    <t>AfCFTA/DIMPC/NC/034</t>
  </si>
  <si>
    <t>AfCFTA/DIMPC/NC/035</t>
  </si>
  <si>
    <t>AfCFTA/DIMPC/NC/036</t>
  </si>
  <si>
    <t>AfCFTA/DIMPC/NC/037</t>
  </si>
  <si>
    <t>AfCFTA/DIMPC/NC/038</t>
  </si>
  <si>
    <t>AfCFTA/DIMPC/NC/039</t>
  </si>
  <si>
    <t>AfCFTA/DIMPC/NC/040</t>
  </si>
  <si>
    <t>AfCFTA/DIMPC/NC/041</t>
  </si>
  <si>
    <t>AfCFTA/DIMPC/NC/042</t>
  </si>
  <si>
    <t>AfCFTA/DIMPC/NC/043</t>
  </si>
  <si>
    <t>AfCFTA/DIMPC/NC/044</t>
  </si>
  <si>
    <t>AfCFTA/DIMPC/NC/045</t>
  </si>
  <si>
    <t>AfCFTA/DIMPC/NC/046</t>
  </si>
  <si>
    <t>AfCFTA/DIMPC/NC/047</t>
  </si>
  <si>
    <t>AfCFTA/DIMPC/NC/048</t>
  </si>
  <si>
    <t>AfCFTA/DIMPC/NC/049</t>
  </si>
  <si>
    <t>AfCFTA/DIMPC/NC/050</t>
  </si>
  <si>
    <t>AfCFTA/DIMPC/NC/051</t>
  </si>
  <si>
    <t>AfCFTA/DIMPC/NC/052</t>
  </si>
  <si>
    <t>AfCFTA/DIMPC/NC/053</t>
  </si>
  <si>
    <t>AfCFTA/DIMPC/NC/054</t>
  </si>
  <si>
    <t>AfCFTA/DIMPC/NC/055</t>
  </si>
  <si>
    <t>AfCFTA/DIMPC/NC/056</t>
  </si>
  <si>
    <t>AfCFTA/DIMPC/NC/057</t>
  </si>
  <si>
    <t>AfCFTA/DIMPC/NC/058</t>
  </si>
  <si>
    <t>AfCFTA/DIMPC/NC/059</t>
  </si>
  <si>
    <t>AfCFTA/DIMPC/NC/060</t>
  </si>
  <si>
    <t>AfCFTA/DIMPC/NC/061</t>
  </si>
  <si>
    <t>AfCFTA/DIMPC/NC/062</t>
  </si>
  <si>
    <t>AfCFTA/DIMPC/NC/063</t>
  </si>
  <si>
    <t>AfCFTA/DIMPC/NC/064</t>
  </si>
  <si>
    <t>AfCFTA/DIMPC/NC/065</t>
  </si>
  <si>
    <t>AfCFTA/DIMPC/NC/066</t>
  </si>
  <si>
    <t>AfCFTA/DIMPC/NC/067</t>
  </si>
  <si>
    <t>AfCFTA/DIMPC/NC/068</t>
  </si>
  <si>
    <t>AfCFTA/DIMPC/NC/069</t>
  </si>
  <si>
    <t>AfCFTA/DIMPC/NC/070</t>
  </si>
  <si>
    <t>AfCFTA/CUSTM/NC/001</t>
  </si>
  <si>
    <t xml:space="preserve"> 300,000,00 </t>
  </si>
  <si>
    <t>MS/    PARTNERS</t>
  </si>
  <si>
    <t>AfCFTA/CUSTM/NC/002</t>
  </si>
  <si>
    <t>AfCFTA/CUSTM/NC/003</t>
  </si>
  <si>
    <t>AfCFTA/CUSTM/NC/004</t>
  </si>
  <si>
    <t>AfCFTA/CUSTM/NC/005</t>
  </si>
  <si>
    <t>AfCFTA/CUSTM/NC/006</t>
  </si>
  <si>
    <t>1st Meeting of the National Committee on Trade Facilitation</t>
  </si>
  <si>
    <t>AfCFTA/CUSTM/NC/007</t>
  </si>
  <si>
    <t>AfCFTA/CUSTM/NC/008</t>
  </si>
  <si>
    <t>AfCFTA/CUSTM/NC/009</t>
  </si>
  <si>
    <t>AfCFTA/CUSTM/NC/010</t>
  </si>
  <si>
    <t>AfCFTA/CUSTM/NC/011</t>
  </si>
  <si>
    <t>AfCFTA/CUSTM/NC/012</t>
  </si>
  <si>
    <t>AfCFTA/CUSTM/NC/013</t>
  </si>
  <si>
    <t>AfCFTA/CUSTM/NC/014</t>
  </si>
  <si>
    <t>AfCFTA/CUSTM/NC/015</t>
  </si>
  <si>
    <t>AfCFTA/CUSTM/NC/016</t>
  </si>
  <si>
    <t>AfCFTA/CUSTM/NC/017</t>
  </si>
  <si>
    <t>AfCFTA/CUSTM/NC/018</t>
  </si>
  <si>
    <t>AfCFTA/CUSTM/NC/019</t>
  </si>
  <si>
    <t>AfCFTA/CUSTM/NC/020</t>
  </si>
  <si>
    <t>AfCFTA/CUSTM/NC/021</t>
  </si>
  <si>
    <t>AfCFTA/CUSTM/NC/022</t>
  </si>
  <si>
    <t>AfCFTA/LA/NC/001</t>
  </si>
  <si>
    <t>AfCFTA/LA/NC/002</t>
  </si>
  <si>
    <t>AfCFTA/LA/NC/003</t>
  </si>
  <si>
    <t>AfCFTA/LA/NC/004</t>
  </si>
  <si>
    <t>AfCFTA/LA/NC/005</t>
  </si>
  <si>
    <t>AfCFTA/LA/NC/006</t>
  </si>
  <si>
    <t>AfCFTA/LA/NC/007</t>
  </si>
  <si>
    <t>AfCFTA/LA/NC/008</t>
  </si>
  <si>
    <t>AfCFTA/LA/NC/009</t>
  </si>
  <si>
    <t>AfCFTA/LA/NC/010</t>
  </si>
  <si>
    <t>AfCFTA/LA/NC/011</t>
  </si>
  <si>
    <t>AfCFTA/LA/NC/012</t>
  </si>
  <si>
    <t>Training,capacity building,exchange programs with AUC,AfDB,Afreximbank,UN and others partners</t>
  </si>
  <si>
    <t>AfCFTA/PR/NC/001</t>
  </si>
  <si>
    <t>Keeping abreast with key stakeholders to enhance good relationships</t>
  </si>
  <si>
    <t>AfCFTA/PR/NC/002</t>
  </si>
  <si>
    <t>AfCFTA/COM/NC/001</t>
  </si>
  <si>
    <t>AfCFTA/COM/NC/002</t>
  </si>
  <si>
    <t>AfCFTA/COM/NC/003</t>
  </si>
  <si>
    <t>AfCFTA/COM/NC/004</t>
  </si>
  <si>
    <t>AfCFTA/COM/NC/005</t>
  </si>
  <si>
    <t>AfCFTA/COM/NC/006</t>
  </si>
  <si>
    <t>AfCFTA/COM/NC/007</t>
  </si>
  <si>
    <t>AfCFTA/COM/NC/008</t>
  </si>
  <si>
    <t xml:space="preserve">Grant support to Private sector led   Impact Investment Initiative development  for Strategic Regional Value Chains for AfCFTA implementation </t>
  </si>
  <si>
    <t>AfCFTA/VC/NC/001</t>
  </si>
  <si>
    <t>AfCFTA/PSE/NC/001</t>
  </si>
  <si>
    <t>Korea support to AfCFTA</t>
  </si>
  <si>
    <t>AfCFTA/PSE/NC/002</t>
  </si>
  <si>
    <t>AfCFTA/PSE/NC/003</t>
  </si>
  <si>
    <t>AfCFTA/PSE/NC/004</t>
  </si>
  <si>
    <t>AfCFTA/PSE/NC/005</t>
  </si>
  <si>
    <t>AfCFTA/PSE/NC/006</t>
  </si>
  <si>
    <t>AfCFTA/PSE/NC/007</t>
  </si>
  <si>
    <t>AfCFTA/PSE/NC/008</t>
  </si>
  <si>
    <t>AfCFTA/PSE/NC/009</t>
  </si>
  <si>
    <t>AfCFTA/PSE/NC/010</t>
  </si>
  <si>
    <t>AfCFTA/PSE/NC/011</t>
  </si>
  <si>
    <t>AfCFTA/PSE/NC/012</t>
  </si>
  <si>
    <t>AfCFTA/PSE/NC/013</t>
  </si>
  <si>
    <t>AfCFTA/PSE/NC/014</t>
  </si>
  <si>
    <t>AfCFTA/PSE/NC/015</t>
  </si>
  <si>
    <t>AfCFTA/PSE/NC/016</t>
  </si>
  <si>
    <t>Hiring of consultant for capacity building of Communications staff</t>
  </si>
  <si>
    <t>Website Development consultant</t>
  </si>
  <si>
    <t>Video editing expert</t>
  </si>
  <si>
    <t>2 Translators (EN-FR),  (EN-PT)</t>
  </si>
  <si>
    <t>Graphic Designer</t>
  </si>
  <si>
    <t>Regional Advocates and ambassadors consultations</t>
  </si>
  <si>
    <t>CSO and Youth Engagements on AfCFTA Communications products (Workshops, meetings, competitions)</t>
  </si>
  <si>
    <t>Production of AfCFTA mobile apps and digital management platforms</t>
  </si>
  <si>
    <t>Digital platfoms advertorial (verification, Google ad space, hosting rights, SEO, ad boosting etc.)</t>
  </si>
  <si>
    <t>Events management tools</t>
  </si>
  <si>
    <t>4 Regional advocacy Trade Roadshows for Biashara Afrika</t>
  </si>
  <si>
    <t xml:space="preserve">Media Buying on traditional media platforms (TV, radio, print etc.) and marketing activations to create awareness on the AfCFTA </t>
  </si>
  <si>
    <t>Sub-Total Non-consultancy services</t>
  </si>
  <si>
    <t>AfCFTA corporate merchandise</t>
  </si>
  <si>
    <t>Sub-Total Goods</t>
  </si>
  <si>
    <t>Jan-April 2024</t>
  </si>
  <si>
    <t>Mar-May 2024</t>
  </si>
  <si>
    <t>Jan-Mar 2024</t>
  </si>
  <si>
    <t>Mar-July 2024</t>
  </si>
  <si>
    <t>Flight tickets, Hotel Accommodation and Car Hire for WEF Annual Meeting</t>
  </si>
  <si>
    <t>Flight tickets, Hotel Accommodation and Car Hire for CCA Side event on the margins of the AU Summit</t>
  </si>
  <si>
    <t>Virtual interpretation service for AfCFTA Awareness Raising and Consultation Meeting on 18 Feb 2024</t>
  </si>
  <si>
    <t>CFT020303MB</t>
  </si>
  <si>
    <t>Flight tickets for US-East Africa (AMCHAM) Forum in Nairobi, Kenya 24-26 April 2024</t>
  </si>
  <si>
    <t>CFT020705MB</t>
  </si>
  <si>
    <t>Flight tickets for AfCFTA Meeting with Malawi Chamber of Commerce and Industry Business Leader’s Summit - 25-27 April 2024</t>
  </si>
  <si>
    <t>Venue Hire, Conference package and logistics, interpretation services for AfCFTA Policy dialogue roundtable (West Africa) - May 2024</t>
  </si>
  <si>
    <t>CFT020302MB</t>
  </si>
  <si>
    <t>SME Booster Initiative soft Launch on the Margins of Digital Trade Forum (Zambia)</t>
  </si>
  <si>
    <t>CFT020306MB</t>
  </si>
  <si>
    <t>Flight tickets for International Afrika Development Forum (IADF) - 27-28 June 2024</t>
  </si>
  <si>
    <t>Venue Hire, Conference package and logistics, interpretation services for Awareness Raising and sensitization Workshop with SMEs (North Africa) - 29th June 2024</t>
  </si>
  <si>
    <t>Venue Hire, Conference package and logistics, interpretation services for Awareness Raising and sensitization Workshop with SMEs (West Africa)</t>
  </si>
  <si>
    <t>Venue Hire, Conference package and logistics, interpretation services for AfCFTA Policy dialogue roundtable (East Africa) - July 2024</t>
  </si>
  <si>
    <t>Venue Hire, Conference package and logistics, interpretation for SME Booster Task Force First Meeting and Partners’ Roundtable (Hybrid) 18-21 July 2024</t>
  </si>
  <si>
    <t>Venue Hire, Conference package and logistics, interpretation services for Awareness Raising and sensitization Workshop with SMEs (East Africa) - August 2024</t>
  </si>
  <si>
    <t>Venue Hire, Conference package and logistics, interpretation services for AfCFTA Policy dialogue roundtable (Southern Africa) - September 2024</t>
  </si>
  <si>
    <t>Biashara Afrika -  9-11 October 2024 in Kigali, Rwanda</t>
  </si>
  <si>
    <t>CFT020301MB</t>
  </si>
  <si>
    <t>SME Booster official launch with stakeholders during Biashara Afrika</t>
  </si>
  <si>
    <t>2024  Annual Procurement Plan</t>
  </si>
  <si>
    <t>No.</t>
  </si>
  <si>
    <t>Category</t>
  </si>
  <si>
    <t>Total Amount (USD)</t>
  </si>
  <si>
    <t>GOODS</t>
  </si>
  <si>
    <t>WORKS</t>
  </si>
  <si>
    <t>CONSULTANCY SERVICES</t>
  </si>
  <si>
    <t>NON-CONSULTANCY SERVICES</t>
  </si>
  <si>
    <t>Procurement Category Code</t>
  </si>
  <si>
    <t>CW</t>
  </si>
  <si>
    <t>Sourcing Category Code</t>
  </si>
  <si>
    <t>Sourcing Category Definition</t>
  </si>
  <si>
    <t>Review Type</t>
  </si>
  <si>
    <t>Type of Competition Code</t>
  </si>
  <si>
    <t>Sourcing Type of Competition</t>
  </si>
  <si>
    <t xml:space="preserve">RFP </t>
  </si>
  <si>
    <t xml:space="preserve">QCBS </t>
  </si>
  <si>
    <t>Post</t>
  </si>
  <si>
    <t xml:space="preserve">Open Competition </t>
  </si>
  <si>
    <t xml:space="preserve">RFB </t>
  </si>
  <si>
    <t xml:space="preserve">FBS </t>
  </si>
  <si>
    <t>Prior</t>
  </si>
  <si>
    <t xml:space="preserve">Limited Competition </t>
  </si>
  <si>
    <t xml:space="preserve">RFQ </t>
  </si>
  <si>
    <t xml:space="preserve">LCS </t>
  </si>
  <si>
    <t>Consultant Services</t>
  </si>
  <si>
    <t xml:space="preserve">Direct Competition </t>
  </si>
  <si>
    <t xml:space="preserve">DIR </t>
  </si>
  <si>
    <t xml:space="preserve">QBS </t>
  </si>
  <si>
    <t xml:space="preserve">NC </t>
  </si>
  <si>
    <t>Non-Consulting Services</t>
  </si>
  <si>
    <t xml:space="preserve">UN </t>
  </si>
  <si>
    <t xml:space="preserve">CDS </t>
  </si>
  <si>
    <t xml:space="preserve">EA </t>
  </si>
  <si>
    <t xml:space="preserve">CDD </t>
  </si>
  <si>
    <t xml:space="preserve">INDV </t>
  </si>
  <si>
    <t>Sourcing Method Code (CS)</t>
  </si>
  <si>
    <t>Sourcing Method Definition</t>
  </si>
  <si>
    <t>Sourcing Method Code (GO)</t>
  </si>
  <si>
    <t>IMP</t>
  </si>
  <si>
    <t xml:space="preserve">FCA </t>
  </si>
  <si>
    <t>Quality and Cost-Based Selection</t>
  </si>
  <si>
    <t>Request for Proposals</t>
  </si>
  <si>
    <t>COMM</t>
  </si>
  <si>
    <t xml:space="preserve">APA </t>
  </si>
  <si>
    <t xml:space="preserve">NPO </t>
  </si>
  <si>
    <t>Fixed Budget Selection</t>
  </si>
  <si>
    <t>Request for Bids</t>
  </si>
  <si>
    <t xml:space="preserve">PPP </t>
  </si>
  <si>
    <t>BANK</t>
  </si>
  <si>
    <t>Least Cost Selection</t>
  </si>
  <si>
    <t>Request for Quotations</t>
  </si>
  <si>
    <t xml:space="preserve">CP </t>
  </si>
  <si>
    <t xml:space="preserve">PRA </t>
  </si>
  <si>
    <t>Quality Based Selection</t>
  </si>
  <si>
    <t>Direct Selection</t>
  </si>
  <si>
    <t xml:space="preserve">CAPA </t>
  </si>
  <si>
    <t xml:space="preserve">CQS </t>
  </si>
  <si>
    <t>Consultant Qualification Selection</t>
  </si>
  <si>
    <t>UN Agencies (Direct)</t>
  </si>
  <si>
    <t xml:space="preserve">CCP </t>
  </si>
  <si>
    <t>Individual Consultant Selection</t>
  </si>
  <si>
    <t>Procurement Agents</t>
  </si>
  <si>
    <t>Sourcing Method Code (W)</t>
  </si>
  <si>
    <t>Procurement Method Definition</t>
  </si>
  <si>
    <t>Sourcing Method Code (NC)</t>
  </si>
  <si>
    <t>Force Account</t>
  </si>
  <si>
    <t>Public Private Partnerships</t>
  </si>
  <si>
    <r>
      <rPr>
        <b/>
        <sz val="11"/>
        <color rgb="FF000000"/>
        <rFont val="Arial"/>
        <family val="2"/>
      </rPr>
      <t>Sub-Total Consultancy Services</t>
    </r>
    <r>
      <rPr>
        <sz val="11"/>
        <color rgb="FF000000"/>
        <rFont val="Arial"/>
        <family val="2"/>
      </rPr>
      <t xml:space="preserve"> </t>
    </r>
  </si>
  <si>
    <t>AU Member states mast Flags (2 sets)</t>
  </si>
  <si>
    <t>AU Member states desk Flags (3 sets)</t>
  </si>
  <si>
    <t xml:space="preserve">Flags poles (1 set) </t>
  </si>
  <si>
    <t>Red Carpets (2 piesces)</t>
  </si>
  <si>
    <t>AU Member States Nameplates(4sets)</t>
  </si>
  <si>
    <t>AfCFTA Secretariat and Partners Nameplates(4sets)</t>
  </si>
  <si>
    <t>purchase of professional attire for Protocol staff (09)</t>
  </si>
  <si>
    <r>
      <rPr>
        <b/>
        <sz val="11"/>
        <color rgb="FF000000"/>
        <rFont val="Arial"/>
        <family val="2"/>
      </rPr>
      <t>Sub-total Works</t>
    </r>
    <r>
      <rPr>
        <sz val="11"/>
        <color rgb="FF000000"/>
        <rFont val="Arial"/>
        <family val="2"/>
      </rPr>
      <t xml:space="preserve"> </t>
    </r>
  </si>
  <si>
    <t>Protocol Division</t>
  </si>
  <si>
    <t>27/02/2024</t>
  </si>
  <si>
    <t xml:space="preserve">Consultancy Services to Develop SAP Grant Management </t>
  </si>
  <si>
    <t>AUC/BPFA/CS/120</t>
  </si>
  <si>
    <t>EU(100%)</t>
  </si>
  <si>
    <t xml:space="preserve">Consultancy Services to Study HR Structure </t>
  </si>
  <si>
    <t>AUC/AHRM/CS/100</t>
  </si>
  <si>
    <t>MS(100%)</t>
  </si>
  <si>
    <t xml:space="preserve">Audit Consultancy Services </t>
  </si>
  <si>
    <t>AUC/PBFA/CS/52</t>
  </si>
  <si>
    <t>LCS</t>
  </si>
  <si>
    <t>Selection of a service provider for the design and production of an information document on the progress made in the implementation of the Africa-Korea Framework of Cooperation 2017-2021</t>
  </si>
  <si>
    <t>AUC/DSA/NC/52</t>
  </si>
  <si>
    <t>Hosting and software for the development of an integrated food safety data hub</t>
  </si>
  <si>
    <t>AUC/DSA/NC/53</t>
  </si>
  <si>
    <t xml:space="preserve">Procurement of Mobile Kitchen for PSD </t>
  </si>
  <si>
    <t>AUC/PSD/G/002</t>
  </si>
  <si>
    <t>MS (100%)</t>
  </si>
  <si>
    <t xml:space="preserve">Procurement of Dental Scanner </t>
  </si>
  <si>
    <t>AUC/MED/G/12</t>
  </si>
  <si>
    <t xml:space="preserve">Procurement Vehicles </t>
  </si>
  <si>
    <t>AUC/AFMD/G/85</t>
  </si>
  <si>
    <t xml:space="preserve">Purchase of Sisco Equipment </t>
  </si>
  <si>
    <t>AUC/MIS/G/98</t>
  </si>
  <si>
    <t>Construction of Masonry Work</t>
  </si>
  <si>
    <t>AUC/PSD/W/002</t>
  </si>
  <si>
    <t xml:space="preserve">Construction of Stores for Medical </t>
  </si>
  <si>
    <t>AUC/MED/W/12</t>
  </si>
  <si>
    <t>RFP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</si>
</sst>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quot;#,##0_);[Red]\(&quot;$&quot;#,##0\)"/>
    <numFmt numFmtId="165" formatCode="&quot;$&quot;#,##0.00_);[Red]\(&quot;$&quot;#,##0.00\)"/>
    <numFmt numFmtId="166" formatCode="_(&quot;$&quot;* #,##0.00_);_(&quot;$&quot;* \(#,##0.00\);_(&quot;$&quot;* &quot;-&quot;??_);_(@_)"/>
    <numFmt numFmtId="167" formatCode="_(* #,##0.00_);_(* \(#,##0.00\);_(* &quot;-&quot;??_);_(@_)"/>
    <numFmt numFmtId="168" formatCode="yyyy/mm/dd"/>
    <numFmt numFmtId="169" formatCode="[$-409]d\-mmm\-yy;@"/>
  </numFmts>
  <fonts count="70" x14ac:knownFonts="1">
    <font>
      <sz val="12"/>
      <color theme="1"/>
      <name val="Calibri"/>
      <family val="2"/>
      <scheme val="minor"/>
    </font>
    <font>
      <sz val="11"/>
      <color theme="1"/>
      <name val="Calibri"/>
      <family val="2"/>
      <scheme val="minor"/>
    </font>
    <font>
      <sz val="12"/>
      <color theme="1"/>
      <name val="Calibri"/>
      <family val="2"/>
      <scheme val="minor"/>
    </font>
    <font>
      <sz val="11"/>
      <name val="Arial"/>
      <family val="2"/>
    </font>
    <font>
      <b/>
      <u/>
      <sz val="10"/>
      <color indexed="9"/>
      <name val="Arial"/>
      <family val="2"/>
    </font>
    <font>
      <b/>
      <sz val="10"/>
      <color indexed="9"/>
      <name val="Arial"/>
      <family val="2"/>
    </font>
    <font>
      <b/>
      <sz val="9"/>
      <color indexed="9"/>
      <name val="Arial"/>
      <family val="2"/>
    </font>
    <font>
      <b/>
      <u/>
      <sz val="10"/>
      <color theme="0"/>
      <name val="Arial"/>
      <family val="2"/>
    </font>
    <font>
      <sz val="10"/>
      <name val="Arial"/>
      <family val="2"/>
    </font>
    <font>
      <sz val="11"/>
      <color theme="1"/>
      <name val="Arial"/>
      <family val="2"/>
    </font>
    <font>
      <sz val="12"/>
      <name val="Arial"/>
      <family val="2"/>
    </font>
    <font>
      <b/>
      <sz val="12"/>
      <color theme="0"/>
      <name val="Arial"/>
      <family val="2"/>
    </font>
    <font>
      <sz val="12"/>
      <color theme="1"/>
      <name val="Arial"/>
      <family val="2"/>
    </font>
    <font>
      <b/>
      <sz val="12"/>
      <name val="Arial"/>
      <family val="2"/>
    </font>
    <font>
      <b/>
      <sz val="12"/>
      <color theme="1"/>
      <name val="Arial"/>
      <family val="2"/>
    </font>
    <font>
      <b/>
      <sz val="11"/>
      <name val="Arial"/>
      <family val="2"/>
    </font>
    <font>
      <b/>
      <sz val="11"/>
      <color theme="0"/>
      <name val="Arial"/>
      <family val="2"/>
    </font>
    <font>
      <b/>
      <sz val="11"/>
      <color theme="1"/>
      <name val="Arial"/>
      <family val="2"/>
    </font>
    <font>
      <sz val="10"/>
      <color theme="1"/>
      <name val="Arial"/>
      <family val="2"/>
    </font>
    <font>
      <sz val="8"/>
      <name val="Calibri"/>
      <family val="2"/>
      <scheme val="minor"/>
    </font>
    <font>
      <b/>
      <sz val="11"/>
      <color rgb="FF000000"/>
      <name val="Arial"/>
      <family val="2"/>
    </font>
    <font>
      <sz val="11"/>
      <color rgb="FF000000"/>
      <name val="Arial"/>
      <family val="2"/>
    </font>
    <font>
      <sz val="12"/>
      <color theme="1"/>
      <name val="Times New Roman"/>
      <family val="1"/>
      <charset val="1"/>
    </font>
    <font>
      <sz val="11"/>
      <color rgb="FF000000"/>
      <name val="Calibri"/>
      <family val="2"/>
      <scheme val="minor"/>
    </font>
    <font>
      <sz val="11"/>
      <name val="Calibri"/>
      <family val="2"/>
      <scheme val="minor"/>
    </font>
    <font>
      <sz val="12"/>
      <color rgb="FF000000"/>
      <name val="Times New Roman"/>
      <family val="1"/>
    </font>
    <font>
      <sz val="10"/>
      <color rgb="FF000000"/>
      <name val="Arial"/>
      <family val="2"/>
    </font>
    <font>
      <sz val="10"/>
      <color theme="1"/>
      <name val="Times New Roman"/>
      <charset val="1"/>
    </font>
    <font>
      <sz val="10"/>
      <color rgb="FF000000"/>
      <name val="Times New Roman"/>
      <charset val="1"/>
    </font>
    <font>
      <vertAlign val="superscript"/>
      <sz val="10"/>
      <color rgb="FF000000"/>
      <name val="Times New Roman"/>
      <charset val="1"/>
    </font>
    <font>
      <sz val="11"/>
      <color rgb="FF000000"/>
      <name val="Arial"/>
      <charset val="1"/>
    </font>
    <font>
      <sz val="10"/>
      <color theme="1"/>
      <name val="Times New Roman"/>
      <family val="1"/>
      <charset val="1"/>
    </font>
    <font>
      <sz val="9"/>
      <name val="Arial"/>
      <family val="2"/>
    </font>
    <font>
      <sz val="11"/>
      <color theme="1"/>
      <name val="Arial"/>
    </font>
    <font>
      <sz val="11"/>
      <name val="Arial"/>
    </font>
    <font>
      <sz val="10"/>
      <name val="Times New Roman"/>
      <family val="1"/>
      <charset val="1"/>
    </font>
    <font>
      <sz val="12"/>
      <name val="Calibri"/>
      <family val="2"/>
    </font>
    <font>
      <sz val="12"/>
      <name val="Times New Roman"/>
    </font>
    <font>
      <b/>
      <sz val="11"/>
      <color theme="0"/>
      <name val="Arial"/>
    </font>
    <font>
      <b/>
      <sz val="10"/>
      <color indexed="9"/>
      <name val="Arial"/>
    </font>
    <font>
      <sz val="11"/>
      <color theme="1"/>
      <name val="Times New Roman"/>
    </font>
    <font>
      <sz val="11"/>
      <name val="Times New Roman"/>
    </font>
    <font>
      <sz val="11"/>
      <color rgb="FF000000"/>
      <name val="Times New Roman"/>
      <family val="1"/>
    </font>
    <font>
      <sz val="12"/>
      <name val="Calibri"/>
    </font>
    <font>
      <sz val="11"/>
      <color theme="1"/>
      <name val="Calibri"/>
      <scheme val="minor"/>
    </font>
    <font>
      <sz val="10"/>
      <color rgb="FF000000"/>
      <name val="Times New Roman"/>
      <family val="1"/>
      <charset val="1"/>
    </font>
    <font>
      <sz val="9"/>
      <color theme="1"/>
      <name val="Times New Roman"/>
    </font>
    <font>
      <sz val="9"/>
      <name val="Times New Roman"/>
    </font>
    <font>
      <b/>
      <sz val="9"/>
      <color theme="1"/>
      <name val="Times New Roman"/>
    </font>
    <font>
      <b/>
      <sz val="10"/>
      <color theme="1"/>
      <name val="Times New Roman"/>
      <family val="1"/>
      <charset val="1"/>
    </font>
    <font>
      <b/>
      <sz val="11"/>
      <color theme="1"/>
      <name val="Times New Roman"/>
    </font>
    <font>
      <b/>
      <sz val="11"/>
      <name val="Times New Roman"/>
    </font>
    <font>
      <sz val="11"/>
      <color indexed="8"/>
      <name val="Arial"/>
      <family val="2"/>
    </font>
    <font>
      <sz val="10"/>
      <color theme="1"/>
      <name val="Arial"/>
    </font>
    <font>
      <b/>
      <sz val="11"/>
      <color rgb="FFFF0000"/>
      <name val="Times New Roman"/>
    </font>
    <font>
      <sz val="10"/>
      <color rgb="FF000000"/>
      <name val="Calibri"/>
      <family val="2"/>
    </font>
    <font>
      <sz val="10"/>
      <name val="Arial"/>
    </font>
    <font>
      <sz val="10"/>
      <color rgb="FF000000"/>
      <name val="Arial"/>
    </font>
    <font>
      <sz val="11"/>
      <color rgb="FF000000"/>
      <name val="Arial"/>
    </font>
    <font>
      <sz val="11"/>
      <color rgb="FFFF0000"/>
      <name val="Arial"/>
      <family val="2"/>
    </font>
    <font>
      <sz val="12"/>
      <color rgb="FF000000"/>
      <name val="Calibri"/>
      <family val="2"/>
    </font>
    <font>
      <b/>
      <sz val="13"/>
      <name val="Arial"/>
      <family val="2"/>
    </font>
    <font>
      <b/>
      <u/>
      <sz val="11"/>
      <color rgb="FFFFFFFF"/>
      <name val="Arial"/>
      <family val="2"/>
    </font>
    <font>
      <b/>
      <sz val="11"/>
      <color rgb="FFFFFFFF"/>
      <name val="Arial"/>
      <family val="2"/>
    </font>
    <font>
      <b/>
      <sz val="16"/>
      <name val="Arial"/>
      <family val="2"/>
    </font>
    <font>
      <b/>
      <sz val="16"/>
      <color rgb="FF000000"/>
      <name val="Arial"/>
      <family val="2"/>
    </font>
    <font>
      <sz val="16"/>
      <name val="Arial"/>
      <family val="2"/>
    </font>
    <font>
      <sz val="9"/>
      <color indexed="81"/>
      <name val="Tahoma"/>
      <charset val="1"/>
    </font>
    <font>
      <b/>
      <sz val="9"/>
      <color indexed="81"/>
      <name val="Tahoma"/>
      <charset val="1"/>
    </font>
    <font>
      <sz val="12"/>
      <color rgb="FF000000"/>
      <name val="Arial"/>
      <family val="2"/>
    </font>
  </fonts>
  <fills count="21">
    <fill>
      <patternFill patternType="none"/>
    </fill>
    <fill>
      <patternFill patternType="gray125"/>
    </fill>
    <fill>
      <patternFill patternType="solid">
        <fgColor theme="8" tint="-0.249977111117893"/>
        <bgColor theme="4" tint="0.79998168889431442"/>
      </patternFill>
    </fill>
    <fill>
      <patternFill patternType="solid">
        <fgColor theme="6" tint="-0.249977111117893"/>
        <bgColor theme="4" tint="0.79998168889431442"/>
      </patternFill>
    </fill>
    <fill>
      <patternFill patternType="solid">
        <fgColor theme="6" tint="-0.249977111117893"/>
        <bgColor indexed="64"/>
      </patternFill>
    </fill>
    <fill>
      <patternFill patternType="solid">
        <fgColor theme="6" tint="0.39997558519241921"/>
        <bgColor indexed="64"/>
      </patternFill>
    </fill>
    <fill>
      <patternFill patternType="solid">
        <fgColor rgb="FFF4B084"/>
        <bgColor rgb="FF000000"/>
      </patternFill>
    </fill>
    <fill>
      <patternFill patternType="solid">
        <fgColor rgb="FFACB9CA"/>
        <bgColor rgb="FF000000"/>
      </patternFill>
    </fill>
    <fill>
      <patternFill patternType="solid">
        <fgColor rgb="FFAEAAAA"/>
        <bgColor rgb="FF000000"/>
      </patternFill>
    </fill>
    <fill>
      <patternFill patternType="solid">
        <fgColor rgb="FFFFD966"/>
        <bgColor rgb="FF000000"/>
      </patternFill>
    </fill>
    <fill>
      <patternFill patternType="solid">
        <fgColor rgb="FFC6E0B4"/>
        <bgColor rgb="FF000000"/>
      </patternFill>
    </fill>
    <fill>
      <patternFill patternType="solid">
        <fgColor rgb="FFFFFFFF"/>
        <bgColor rgb="FF000000"/>
      </patternFill>
    </fill>
    <fill>
      <patternFill patternType="solid">
        <fgColor theme="0"/>
        <bgColor indexed="64"/>
      </patternFill>
    </fill>
    <fill>
      <patternFill patternType="solid">
        <fgColor rgb="FFFFFF00"/>
        <bgColor indexed="64"/>
      </patternFill>
    </fill>
    <fill>
      <patternFill patternType="solid">
        <fgColor rgb="FFD8E4BC"/>
        <bgColor rgb="FF000000"/>
      </patternFill>
    </fill>
    <fill>
      <patternFill patternType="solid">
        <fgColor rgb="FFFDE9D9"/>
        <bgColor rgb="FF000000"/>
      </patternFill>
    </fill>
    <fill>
      <patternFill patternType="solid">
        <fgColor rgb="FFB8CCE4"/>
        <bgColor rgb="FF000000"/>
      </patternFill>
    </fill>
    <fill>
      <patternFill patternType="solid">
        <fgColor rgb="FF76933C"/>
        <bgColor rgb="FF000000"/>
      </patternFill>
    </fill>
    <fill>
      <patternFill patternType="solid">
        <fgColor rgb="FF76933C"/>
        <bgColor rgb="FFDCE6F1"/>
      </patternFill>
    </fill>
    <fill>
      <patternFill patternType="solid">
        <fgColor rgb="FFC4D79B"/>
        <bgColor rgb="FF000000"/>
      </patternFill>
    </fill>
    <fill>
      <patternFill patternType="solid">
        <fgColor rgb="FFFFFF00"/>
        <bgColor rgb="FF000000"/>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theme="4"/>
      </left>
      <right style="thin">
        <color theme="4"/>
      </right>
      <top style="thin">
        <color theme="4"/>
      </top>
      <bottom style="medium">
        <color theme="4"/>
      </bottom>
      <diagonal/>
    </border>
    <border>
      <left style="thin">
        <color theme="4"/>
      </left>
      <right style="thin">
        <color theme="4"/>
      </right>
      <top style="thin">
        <color theme="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rgb="FF000000"/>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auto="1"/>
      </right>
      <top style="thin">
        <color auto="1"/>
      </top>
      <bottom/>
      <diagonal/>
    </border>
    <border>
      <left style="thin">
        <color auto="1"/>
      </left>
      <right/>
      <top/>
      <bottom/>
      <diagonal/>
    </border>
    <border>
      <left style="thin">
        <color rgb="FF000000"/>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auto="1"/>
      </right>
      <top/>
      <bottom style="thin">
        <color rgb="FF000000"/>
      </bottom>
      <diagonal/>
    </border>
    <border>
      <left style="thin">
        <color auto="1"/>
      </left>
      <right style="thin">
        <color auto="1"/>
      </right>
      <top/>
      <bottom style="thin">
        <color rgb="FF000000"/>
      </bottom>
      <diagonal/>
    </border>
    <border>
      <left style="thin">
        <color auto="1"/>
      </left>
      <right/>
      <top/>
      <bottom style="thin">
        <color rgb="FF000000"/>
      </bottom>
      <diagonal/>
    </border>
    <border>
      <left/>
      <right/>
      <top/>
      <bottom style="thin">
        <color rgb="FF000000"/>
      </bottom>
      <diagonal/>
    </border>
    <border>
      <left style="thin">
        <color auto="1"/>
      </left>
      <right style="thin">
        <color rgb="FF000000"/>
      </right>
      <top/>
      <bottom style="thin">
        <color rgb="FF000000"/>
      </bottom>
      <diagonal/>
    </border>
    <border>
      <left style="thin">
        <color rgb="FF000000"/>
      </left>
      <right style="thin">
        <color rgb="FF000000"/>
      </right>
      <top/>
      <bottom/>
      <diagonal/>
    </border>
    <border>
      <left style="thin">
        <color auto="1"/>
      </left>
      <right style="thin">
        <color rgb="FF000000"/>
      </right>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right/>
      <top/>
      <bottom style="thin">
        <color auto="1"/>
      </bottom>
      <diagonal/>
    </border>
    <border>
      <left/>
      <right style="thin">
        <color rgb="FF000000"/>
      </right>
      <top style="thin">
        <color indexed="64"/>
      </top>
      <bottom style="thin">
        <color indexed="64"/>
      </bottom>
      <diagonal/>
    </border>
    <border>
      <left/>
      <right style="thin">
        <color rgb="FF000000"/>
      </right>
      <top/>
      <bottom/>
      <diagonal/>
    </border>
    <border>
      <left/>
      <right style="thin">
        <color rgb="FF000000"/>
      </right>
      <top/>
      <bottom style="thin">
        <color rgb="FF000000"/>
      </bottom>
      <diagonal/>
    </border>
    <border>
      <left style="thin">
        <color auto="1"/>
      </left>
      <right style="thin">
        <color rgb="FF000000"/>
      </right>
      <top style="thin">
        <color auto="1"/>
      </top>
      <bottom style="thin">
        <color auto="1"/>
      </bottom>
      <diagonal/>
    </border>
  </borders>
  <cellStyleXfs count="6">
    <xf numFmtId="0" fontId="0" fillId="0" borderId="0"/>
    <xf numFmtId="9" fontId="2" fillId="0" borderId="0" applyFont="0" applyFill="0" applyBorder="0" applyAlignment="0" applyProtection="0"/>
    <xf numFmtId="0" fontId="8" fillId="0" borderId="0"/>
    <xf numFmtId="166" fontId="8" fillId="0" borderId="0" applyFont="0" applyFill="0" applyBorder="0" applyAlignment="0" applyProtection="0"/>
    <xf numFmtId="167" fontId="2" fillId="0" borderId="0" applyFont="0" applyFill="0" applyBorder="0" applyAlignment="0" applyProtection="0"/>
    <xf numFmtId="0" fontId="44" fillId="0" borderId="0"/>
  </cellStyleXfs>
  <cellXfs count="598">
    <xf numFmtId="0" fontId="0" fillId="0" borderId="0" xfId="0"/>
    <xf numFmtId="0" fontId="3" fillId="0" borderId="0" xfId="0" applyFont="1" applyAlignment="1">
      <alignment vertical="center" wrapText="1"/>
    </xf>
    <xf numFmtId="0" fontId="8" fillId="0" borderId="0" xfId="0" applyFont="1" applyAlignment="1">
      <alignment vertical="center" wrapText="1"/>
    </xf>
    <xf numFmtId="0" fontId="9" fillId="0" borderId="2" xfId="0" applyFont="1" applyBorder="1" applyAlignment="1">
      <alignment vertical="center" wrapText="1"/>
    </xf>
    <xf numFmtId="49" fontId="9" fillId="0" borderId="1" xfId="0" applyNumberFormat="1" applyFont="1" applyBorder="1" applyAlignment="1" applyProtection="1">
      <alignment vertical="center" wrapText="1"/>
      <protection locked="0"/>
    </xf>
    <xf numFmtId="0" fontId="3"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49" fontId="3" fillId="0" borderId="1" xfId="0" applyNumberFormat="1" applyFont="1" applyBorder="1" applyAlignment="1" applyProtection="1">
      <alignment horizontal="center" vertical="center" wrapText="1"/>
      <protection locked="0"/>
    </xf>
    <xf numFmtId="1" fontId="3" fillId="0" borderId="1" xfId="1" applyNumberFormat="1" applyFont="1" applyBorder="1" applyAlignment="1" applyProtection="1">
      <alignment horizontal="center" vertical="center" wrapText="1"/>
      <protection locked="0"/>
    </xf>
    <xf numFmtId="0" fontId="10" fillId="0" borderId="0" xfId="2" applyFont="1"/>
    <xf numFmtId="49" fontId="11" fillId="2" borderId="4" xfId="2" applyNumberFormat="1" applyFont="1" applyFill="1" applyBorder="1" applyAlignment="1">
      <alignment horizontal="center" vertical="top" wrapText="1"/>
    </xf>
    <xf numFmtId="49" fontId="11" fillId="2" borderId="5" xfId="2" applyNumberFormat="1" applyFont="1" applyFill="1" applyBorder="1" applyAlignment="1">
      <alignment horizontal="center" vertical="top" wrapText="1"/>
    </xf>
    <xf numFmtId="0" fontId="10" fillId="0" borderId="0" xfId="2" applyFont="1" applyAlignment="1">
      <alignment vertical="center"/>
    </xf>
    <xf numFmtId="49" fontId="12" fillId="0" borderId="0" xfId="2" applyNumberFormat="1" applyFont="1"/>
    <xf numFmtId="49" fontId="10" fillId="0" borderId="0" xfId="2" applyNumberFormat="1" applyFont="1"/>
    <xf numFmtId="0" fontId="13" fillId="0" borderId="0" xfId="2" applyFont="1" applyAlignment="1">
      <alignment horizontal="center" vertical="center"/>
    </xf>
    <xf numFmtId="0" fontId="10" fillId="0" borderId="0" xfId="2" applyFont="1" applyAlignment="1">
      <alignment horizontal="center" vertical="center"/>
    </xf>
    <xf numFmtId="0" fontId="13" fillId="0" borderId="0" xfId="2" applyFont="1" applyAlignment="1">
      <alignment horizontal="center"/>
    </xf>
    <xf numFmtId="168" fontId="10" fillId="0" borderId="0" xfId="3" applyNumberFormat="1" applyFont="1" applyProtection="1"/>
    <xf numFmtId="49" fontId="10" fillId="0" borderId="0" xfId="2" applyNumberFormat="1" applyFont="1" applyAlignment="1">
      <alignment horizontal="center" vertical="center"/>
    </xf>
    <xf numFmtId="49" fontId="14" fillId="0" borderId="0" xfId="2" applyNumberFormat="1" applyFont="1" applyAlignment="1">
      <alignment horizontal="center"/>
    </xf>
    <xf numFmtId="49" fontId="11" fillId="3" borderId="4" xfId="2" applyNumberFormat="1" applyFont="1" applyFill="1" applyBorder="1" applyAlignment="1">
      <alignment horizontal="center" vertical="top" wrapText="1"/>
    </xf>
    <xf numFmtId="49" fontId="11" fillId="3" borderId="4" xfId="2" applyNumberFormat="1" applyFont="1" applyFill="1" applyBorder="1" applyAlignment="1">
      <alignment horizontal="center" vertical="center" wrapText="1"/>
    </xf>
    <xf numFmtId="49" fontId="7" fillId="3" borderId="3" xfId="0" applyNumberFormat="1" applyFont="1" applyFill="1" applyBorder="1" applyAlignment="1">
      <alignment horizontal="center" vertical="center" wrapText="1"/>
    </xf>
    <xf numFmtId="49" fontId="5" fillId="3" borderId="3" xfId="0" applyNumberFormat="1" applyFont="1" applyFill="1" applyBorder="1" applyAlignment="1">
      <alignment horizontal="center" vertical="center" wrapText="1"/>
    </xf>
    <xf numFmtId="49" fontId="3" fillId="0" borderId="2" xfId="0" applyNumberFormat="1" applyFont="1" applyBorder="1" applyAlignment="1" applyProtection="1">
      <alignment horizontal="center" vertical="center" wrapText="1"/>
      <protection locked="0"/>
    </xf>
    <xf numFmtId="167" fontId="9" fillId="0" borderId="2" xfId="4" applyFont="1" applyBorder="1" applyAlignment="1">
      <alignment horizontal="center" vertical="center" wrapText="1"/>
    </xf>
    <xf numFmtId="0" fontId="10" fillId="4" borderId="0" xfId="2" applyFont="1" applyFill="1"/>
    <xf numFmtId="0" fontId="10" fillId="4" borderId="0" xfId="2" applyFont="1" applyFill="1" applyAlignment="1">
      <alignment horizontal="center" vertical="center"/>
    </xf>
    <xf numFmtId="49" fontId="10" fillId="4" borderId="0" xfId="2" applyNumberFormat="1" applyFont="1" applyFill="1"/>
    <xf numFmtId="49" fontId="10" fillId="4" borderId="0" xfId="2" applyNumberFormat="1" applyFont="1" applyFill="1" applyAlignment="1">
      <alignment horizontal="center" vertical="center"/>
    </xf>
    <xf numFmtId="0" fontId="10" fillId="4" borderId="0" xfId="2" applyFont="1" applyFill="1" applyAlignment="1">
      <alignment vertical="center"/>
    </xf>
    <xf numFmtId="49" fontId="12" fillId="4" borderId="0" xfId="2" applyNumberFormat="1" applyFont="1" applyFill="1"/>
    <xf numFmtId="169" fontId="9" fillId="0" borderId="2" xfId="0" applyNumberFormat="1" applyFont="1" applyBorder="1" applyAlignment="1">
      <alignment horizontal="center" vertical="center" wrapText="1"/>
    </xf>
    <xf numFmtId="49" fontId="4" fillId="3" borderId="3" xfId="0" applyNumberFormat="1" applyFont="1" applyFill="1" applyBorder="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left" vertical="center" wrapText="1"/>
    </xf>
    <xf numFmtId="0" fontId="15" fillId="5" borderId="0" xfId="0" applyFont="1" applyFill="1" applyAlignment="1">
      <alignment horizontal="right" vertical="center" wrapText="1"/>
    </xf>
    <xf numFmtId="0" fontId="15" fillId="0" borderId="0" xfId="0" applyFont="1" applyAlignment="1">
      <alignment vertical="center" wrapText="1"/>
    </xf>
    <xf numFmtId="167" fontId="15" fillId="0" borderId="0" xfId="0" applyNumberFormat="1" applyFont="1" applyAlignment="1">
      <alignment horizontal="center" vertical="center" wrapText="1"/>
    </xf>
    <xf numFmtId="0" fontId="9" fillId="0" borderId="2" xfId="0" applyFont="1" applyBorder="1" applyAlignment="1">
      <alignment vertical="center"/>
    </xf>
    <xf numFmtId="49" fontId="9" fillId="0" borderId="1" xfId="0" applyNumberFormat="1" applyFont="1" applyBorder="1" applyAlignment="1" applyProtection="1">
      <alignment vertical="center"/>
      <protection locked="0"/>
    </xf>
    <xf numFmtId="49" fontId="9" fillId="0" borderId="2" xfId="0" applyNumberFormat="1" applyFont="1" applyBorder="1" applyAlignment="1" applyProtection="1">
      <alignment vertical="center"/>
      <protection locked="0"/>
    </xf>
    <xf numFmtId="1" fontId="3" fillId="0" borderId="2" xfId="1" applyNumberFormat="1" applyFont="1" applyBorder="1" applyAlignment="1" applyProtection="1">
      <alignment horizontal="center" vertical="center" wrapText="1"/>
      <protection locked="0"/>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16" fillId="4" borderId="1" xfId="0" applyFont="1" applyFill="1" applyBorder="1" applyAlignment="1">
      <alignment vertical="center" wrapText="1"/>
    </xf>
    <xf numFmtId="0" fontId="16" fillId="4" borderId="2" xfId="0" applyFont="1" applyFill="1" applyBorder="1" applyAlignment="1">
      <alignment vertical="center" wrapText="1"/>
    </xf>
    <xf numFmtId="49" fontId="16" fillId="4" borderId="1" xfId="0" applyNumberFormat="1" applyFont="1" applyFill="1" applyBorder="1" applyAlignment="1" applyProtection="1">
      <alignment vertical="center" wrapText="1"/>
      <protection locked="0"/>
    </xf>
    <xf numFmtId="167" fontId="17" fillId="0" borderId="2" xfId="4" applyFont="1" applyBorder="1" applyAlignment="1">
      <alignment horizontal="center" vertical="center" wrapText="1"/>
    </xf>
    <xf numFmtId="49" fontId="9" fillId="0" borderId="2" xfId="0" applyNumberFormat="1" applyFont="1" applyBorder="1" applyAlignment="1" applyProtection="1">
      <alignment vertical="center" wrapText="1"/>
      <protection locked="0"/>
    </xf>
    <xf numFmtId="0" fontId="16" fillId="4" borderId="0" xfId="0" applyFont="1" applyFill="1" applyAlignment="1">
      <alignment vertical="center" wrapText="1"/>
    </xf>
    <xf numFmtId="0" fontId="16" fillId="0" borderId="0" xfId="0" applyFont="1" applyAlignment="1">
      <alignment vertical="center" wrapText="1"/>
    </xf>
    <xf numFmtId="0" fontId="3" fillId="4" borderId="0" xfId="0" applyFont="1" applyFill="1" applyAlignment="1">
      <alignment vertical="center" wrapText="1"/>
    </xf>
    <xf numFmtId="0" fontId="3" fillId="4" borderId="0" xfId="0" applyFont="1" applyFill="1" applyAlignment="1">
      <alignment horizontal="center" vertical="center" wrapText="1"/>
    </xf>
    <xf numFmtId="0" fontId="8" fillId="4" borderId="0" xfId="0" applyFont="1" applyFill="1" applyAlignment="1">
      <alignment vertical="center" wrapText="1"/>
    </xf>
    <xf numFmtId="0" fontId="18" fillId="0" borderId="1" xfId="0" applyFont="1" applyBorder="1" applyAlignment="1">
      <alignment vertical="center" wrapText="1"/>
    </xf>
    <xf numFmtId="0" fontId="9" fillId="0" borderId="1" xfId="0" applyFont="1" applyBorder="1" applyAlignment="1">
      <alignment vertical="center" wrapText="1"/>
    </xf>
    <xf numFmtId="0" fontId="16" fillId="4" borderId="10" xfId="0" applyFont="1" applyFill="1" applyBorder="1" applyAlignment="1">
      <alignment vertical="center" wrapText="1"/>
    </xf>
    <xf numFmtId="0" fontId="15" fillId="4" borderId="0" xfId="0" applyFont="1" applyFill="1" applyAlignment="1">
      <alignment vertical="center" wrapText="1"/>
    </xf>
    <xf numFmtId="0" fontId="15" fillId="0" borderId="1" xfId="0" applyFont="1" applyBorder="1" applyAlignment="1">
      <alignment vertical="center" wrapText="1"/>
    </xf>
    <xf numFmtId="49" fontId="17" fillId="0" borderId="1" xfId="0" applyNumberFormat="1" applyFont="1" applyBorder="1" applyAlignment="1" applyProtection="1">
      <alignment vertical="center" wrapText="1"/>
      <protection locked="0"/>
    </xf>
    <xf numFmtId="0" fontId="17" fillId="0" borderId="1" xfId="0" applyFont="1" applyBorder="1" applyAlignment="1">
      <alignment horizontal="center" vertical="center" wrapText="1"/>
    </xf>
    <xf numFmtId="49" fontId="15" fillId="0" borderId="1" xfId="0" applyNumberFormat="1" applyFont="1" applyBorder="1" applyAlignment="1" applyProtection="1">
      <alignment horizontal="center" vertical="center" wrapText="1"/>
      <protection locked="0"/>
    </xf>
    <xf numFmtId="1" fontId="15" fillId="0" borderId="1" xfId="1" applyNumberFormat="1" applyFont="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17" fillId="0" borderId="2" xfId="0" applyFont="1" applyBorder="1" applyAlignment="1">
      <alignment vertical="center" wrapText="1"/>
    </xf>
    <xf numFmtId="0" fontId="17" fillId="0" borderId="2" xfId="0" applyFont="1" applyBorder="1" applyAlignment="1">
      <alignment horizontal="center" vertical="center" wrapText="1"/>
    </xf>
    <xf numFmtId="49" fontId="15" fillId="0" borderId="2" xfId="0" applyNumberFormat="1" applyFont="1" applyBorder="1" applyAlignment="1" applyProtection="1">
      <alignment horizontal="center" vertical="center" wrapText="1"/>
      <protection locked="0"/>
    </xf>
    <xf numFmtId="167" fontId="9" fillId="0" borderId="2" xfId="4" applyFont="1" applyFill="1" applyBorder="1" applyAlignment="1">
      <alignment horizontal="center" vertical="center" wrapText="1"/>
    </xf>
    <xf numFmtId="0" fontId="20" fillId="0" borderId="2" xfId="0" applyFont="1" applyBorder="1" applyAlignment="1">
      <alignment vertical="center" wrapText="1"/>
    </xf>
    <xf numFmtId="49" fontId="21" fillId="0" borderId="1" xfId="0" applyNumberFormat="1" applyFont="1" applyBorder="1" applyAlignment="1" applyProtection="1">
      <alignment vertical="center" wrapText="1"/>
      <protection locked="0"/>
    </xf>
    <xf numFmtId="0" fontId="22" fillId="0" borderId="0" xfId="0" applyFont="1"/>
    <xf numFmtId="0" fontId="3" fillId="0" borderId="0" xfId="0" applyFont="1" applyAlignment="1" applyProtection="1">
      <alignment vertical="center" wrapText="1"/>
      <protection locked="0"/>
    </xf>
    <xf numFmtId="17" fontId="9" fillId="0" borderId="2" xfId="0" applyNumberFormat="1" applyFont="1" applyBorder="1" applyAlignment="1">
      <alignment horizontal="center" vertical="center" wrapText="1"/>
    </xf>
    <xf numFmtId="0" fontId="24" fillId="0" borderId="1" xfId="0" applyFont="1" applyBorder="1" applyAlignment="1">
      <alignment horizontal="center" vertical="center" wrapText="1"/>
    </xf>
    <xf numFmtId="1" fontId="24" fillId="0" borderId="2" xfId="1" applyNumberFormat="1" applyFont="1" applyBorder="1" applyAlignment="1" applyProtection="1">
      <alignment horizontal="center" vertical="center" wrapText="1"/>
      <protection locked="0"/>
    </xf>
    <xf numFmtId="49" fontId="24" fillId="0" borderId="2" xfId="0" applyNumberFormat="1" applyFont="1" applyBorder="1" applyAlignment="1" applyProtection="1">
      <alignment horizontal="center" vertical="center" wrapText="1"/>
      <protection locked="0"/>
    </xf>
    <xf numFmtId="0" fontId="24" fillId="0" borderId="1" xfId="0" applyFont="1" applyBorder="1" applyAlignment="1">
      <alignment vertical="center" wrapText="1"/>
    </xf>
    <xf numFmtId="49" fontId="24" fillId="0" borderId="1" xfId="0" applyNumberFormat="1" applyFont="1" applyBorder="1" applyAlignment="1" applyProtection="1">
      <alignment horizontal="center" vertical="center" wrapText="1"/>
      <protection locked="0"/>
    </xf>
    <xf numFmtId="49" fontId="24" fillId="0" borderId="6" xfId="0" applyNumberFormat="1" applyFont="1" applyBorder="1" applyAlignment="1" applyProtection="1">
      <alignment horizontal="center" vertical="center" wrapText="1"/>
      <protection locked="0"/>
    </xf>
    <xf numFmtId="49" fontId="24" fillId="0" borderId="14" xfId="0" applyNumberFormat="1" applyFont="1" applyBorder="1" applyAlignment="1" applyProtection="1">
      <alignment horizontal="center" vertical="center" wrapText="1"/>
      <protection locked="0"/>
    </xf>
    <xf numFmtId="1" fontId="24" fillId="0" borderId="8" xfId="1" applyNumberFormat="1" applyFont="1" applyBorder="1" applyAlignment="1" applyProtection="1">
      <alignment horizontal="center" vertical="center" wrapText="1"/>
      <protection locked="0"/>
    </xf>
    <xf numFmtId="1" fontId="24" fillId="0" borderId="1" xfId="1" applyNumberFormat="1" applyFont="1" applyBorder="1" applyAlignment="1" applyProtection="1">
      <alignment horizontal="center" vertical="center" wrapText="1"/>
      <protection locked="0"/>
    </xf>
    <xf numFmtId="0" fontId="23" fillId="0" borderId="13" xfId="0" applyFont="1" applyBorder="1"/>
    <xf numFmtId="0" fontId="24" fillId="0" borderId="13" xfId="0" applyFont="1" applyBorder="1" applyAlignment="1">
      <alignment horizontal="center" vertical="center" wrapText="1"/>
    </xf>
    <xf numFmtId="49" fontId="24" fillId="0" borderId="13" xfId="0" applyNumberFormat="1" applyFont="1" applyBorder="1" applyAlignment="1" applyProtection="1">
      <alignment horizontal="center" vertical="center" wrapText="1"/>
      <protection locked="0"/>
    </xf>
    <xf numFmtId="167" fontId="1" fillId="0" borderId="11" xfId="4" applyFont="1" applyBorder="1" applyAlignment="1">
      <alignment horizontal="center" vertical="center" wrapText="1"/>
    </xf>
    <xf numFmtId="169"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49" fontId="1" fillId="0" borderId="13" xfId="0" applyNumberFormat="1" applyFont="1" applyBorder="1" applyAlignment="1" applyProtection="1">
      <alignment vertical="center"/>
      <protection locked="0"/>
    </xf>
    <xf numFmtId="0" fontId="1" fillId="0" borderId="13" xfId="0" applyFont="1" applyBorder="1" applyAlignment="1">
      <alignment horizontal="center" vertical="center" wrapText="1"/>
    </xf>
    <xf numFmtId="0" fontId="1" fillId="0" borderId="2" xfId="0" applyFont="1" applyBorder="1" applyAlignment="1">
      <alignment vertical="center"/>
    </xf>
    <xf numFmtId="167" fontId="1" fillId="0" borderId="2" xfId="4" applyFont="1" applyBorder="1" applyAlignment="1">
      <alignment horizontal="center" vertical="center" wrapText="1"/>
    </xf>
    <xf numFmtId="0" fontId="1" fillId="0" borderId="1" xfId="0" applyFont="1" applyBorder="1" applyAlignment="1">
      <alignment horizontal="center" vertical="center" wrapText="1"/>
    </xf>
    <xf numFmtId="167" fontId="1" fillId="0" borderId="12" xfId="4" applyFont="1" applyBorder="1" applyAlignment="1">
      <alignment horizontal="center" vertical="center" wrapText="1"/>
    </xf>
    <xf numFmtId="169" fontId="1" fillId="0" borderId="11" xfId="0" applyNumberFormat="1" applyFont="1" applyBorder="1" applyAlignment="1">
      <alignment horizontal="center" vertical="center" wrapText="1"/>
    </xf>
    <xf numFmtId="49" fontId="1" fillId="0" borderId="1" xfId="0" applyNumberFormat="1" applyFont="1" applyBorder="1" applyAlignment="1" applyProtection="1">
      <alignment vertical="center" wrapText="1"/>
      <protection locked="0"/>
    </xf>
    <xf numFmtId="167" fontId="1" fillId="0" borderId="13" xfId="4" applyFont="1" applyBorder="1" applyAlignment="1">
      <alignment horizontal="center" vertical="center" wrapText="1"/>
    </xf>
    <xf numFmtId="49" fontId="1" fillId="0" borderId="2" xfId="0" applyNumberFormat="1" applyFont="1" applyBorder="1" applyAlignment="1" applyProtection="1">
      <alignment vertical="center"/>
      <protection locked="0"/>
    </xf>
    <xf numFmtId="0" fontId="25" fillId="0" borderId="17" xfId="0" applyFont="1" applyBorder="1" applyAlignment="1">
      <alignment wrapText="1"/>
    </xf>
    <xf numFmtId="0" fontId="26" fillId="0" borderId="1" xfId="0" applyFont="1" applyBorder="1" applyAlignment="1">
      <alignment wrapText="1"/>
    </xf>
    <xf numFmtId="0" fontId="21" fillId="0" borderId="11" xfId="0" applyFont="1" applyBorder="1" applyAlignment="1">
      <alignment wrapText="1"/>
    </xf>
    <xf numFmtId="3" fontId="21" fillId="0" borderId="11" xfId="0" applyNumberFormat="1" applyFont="1" applyBorder="1" applyAlignment="1">
      <alignment wrapText="1"/>
    </xf>
    <xf numFmtId="0" fontId="3" fillId="0" borderId="11" xfId="0" applyFont="1" applyBorder="1" applyAlignment="1">
      <alignment wrapText="1"/>
    </xf>
    <xf numFmtId="0" fontId="3" fillId="0" borderId="2" xfId="0" applyFont="1" applyBorder="1" applyAlignment="1">
      <alignment wrapText="1"/>
    </xf>
    <xf numFmtId="0" fontId="21" fillId="0" borderId="2" xfId="0" applyFont="1" applyBorder="1" applyAlignment="1">
      <alignment wrapText="1"/>
    </xf>
    <xf numFmtId="0" fontId="28" fillId="0" borderId="0" xfId="0" applyFont="1"/>
    <xf numFmtId="0" fontId="28" fillId="0" borderId="13" xfId="0" applyFont="1" applyBorder="1"/>
    <xf numFmtId="0" fontId="9" fillId="0" borderId="11" xfId="0" applyFont="1" applyBorder="1" applyAlignment="1">
      <alignment horizontal="center" vertical="center" wrapText="1"/>
    </xf>
    <xf numFmtId="0" fontId="18" fillId="0" borderId="3" xfId="0" applyFont="1" applyBorder="1" applyAlignment="1">
      <alignment vertical="center" wrapText="1"/>
    </xf>
    <xf numFmtId="0" fontId="27" fillId="0" borderId="13" xfId="0" applyFont="1" applyBorder="1" applyAlignment="1">
      <alignment wrapText="1"/>
    </xf>
    <xf numFmtId="0" fontId="27" fillId="0" borderId="13" xfId="0" applyFont="1" applyBorder="1"/>
    <xf numFmtId="0" fontId="28" fillId="0" borderId="13" xfId="0" applyFont="1" applyBorder="1" applyAlignment="1">
      <alignment wrapText="1"/>
    </xf>
    <xf numFmtId="0" fontId="9" fillId="0" borderId="8" xfId="0" applyFont="1" applyBorder="1" applyAlignment="1">
      <alignment horizontal="center" vertical="center" wrapText="1"/>
    </xf>
    <xf numFmtId="0" fontId="28" fillId="0" borderId="18" xfId="0" applyFont="1" applyBorder="1"/>
    <xf numFmtId="0" fontId="3" fillId="0" borderId="8" xfId="0" applyFont="1" applyBorder="1" applyAlignment="1">
      <alignment horizontal="center" vertical="center" wrapText="1"/>
    </xf>
    <xf numFmtId="0" fontId="30" fillId="0" borderId="0" xfId="0" applyFont="1"/>
    <xf numFmtId="0" fontId="28" fillId="0" borderId="18" xfId="0" applyFont="1" applyBorder="1" applyAlignment="1">
      <alignment wrapText="1"/>
    </xf>
    <xf numFmtId="167" fontId="9" fillId="0" borderId="14" xfId="4" applyFont="1" applyBorder="1" applyAlignment="1">
      <alignment horizontal="center" vertical="center" wrapText="1"/>
    </xf>
    <xf numFmtId="169" fontId="9" fillId="0" borderId="11" xfId="0" applyNumberFormat="1" applyFont="1" applyBorder="1" applyAlignment="1">
      <alignment horizontal="center" vertical="center" wrapText="1"/>
    </xf>
    <xf numFmtId="49" fontId="3" fillId="0" borderId="8" xfId="0" applyNumberFormat="1" applyFont="1" applyBorder="1" applyAlignment="1" applyProtection="1">
      <alignment horizontal="center" vertical="center" wrapText="1"/>
      <protection locked="0"/>
    </xf>
    <xf numFmtId="1" fontId="3" fillId="0" borderId="10" xfId="1" applyNumberFormat="1" applyFont="1" applyBorder="1" applyAlignment="1" applyProtection="1">
      <alignment horizontal="center" vertical="center" wrapText="1"/>
      <protection locked="0"/>
    </xf>
    <xf numFmtId="0" fontId="3" fillId="0" borderId="2" xfId="0" applyFont="1" applyBorder="1" applyAlignment="1">
      <alignment horizontal="center" vertical="center" wrapText="1"/>
    </xf>
    <xf numFmtId="0" fontId="30" fillId="0" borderId="13" xfId="0" applyFont="1" applyBorder="1" applyAlignment="1">
      <alignment horizontal="center"/>
    </xf>
    <xf numFmtId="0" fontId="30" fillId="0" borderId="13" xfId="0" applyFont="1" applyBorder="1" applyAlignment="1">
      <alignment horizontal="center" wrapText="1"/>
    </xf>
    <xf numFmtId="49" fontId="9" fillId="0" borderId="13" xfId="0" applyNumberFormat="1" applyFont="1" applyBorder="1" applyAlignment="1" applyProtection="1">
      <alignment vertical="center" wrapText="1"/>
      <protection locked="0"/>
    </xf>
    <xf numFmtId="0" fontId="27" fillId="0" borderId="18" xfId="0" applyFont="1" applyBorder="1"/>
    <xf numFmtId="0" fontId="20" fillId="6" borderId="2" xfId="0" applyFont="1" applyFill="1" applyBorder="1" applyAlignment="1">
      <alignment wrapText="1"/>
    </xf>
    <xf numFmtId="0" fontId="20" fillId="6" borderId="8" xfId="0" applyFont="1" applyFill="1" applyBorder="1" applyAlignment="1">
      <alignment wrapText="1"/>
    </xf>
    <xf numFmtId="0" fontId="21" fillId="0" borderId="0" xfId="0" applyFont="1"/>
    <xf numFmtId="0" fontId="20" fillId="6" borderId="11" xfId="0" applyFont="1" applyFill="1" applyBorder="1" applyAlignment="1">
      <alignment wrapText="1"/>
    </xf>
    <xf numFmtId="0" fontId="20" fillId="8" borderId="2" xfId="0" applyFont="1" applyFill="1" applyBorder="1" applyAlignment="1">
      <alignment wrapText="1"/>
    </xf>
    <xf numFmtId="0" fontId="20" fillId="8" borderId="11" xfId="0" applyFont="1" applyFill="1" applyBorder="1" applyAlignment="1">
      <alignment wrapText="1"/>
    </xf>
    <xf numFmtId="0" fontId="21" fillId="8" borderId="11" xfId="0" applyFont="1" applyFill="1" applyBorder="1" applyAlignment="1">
      <alignment wrapText="1"/>
    </xf>
    <xf numFmtId="0" fontId="21" fillId="8" borderId="11" xfId="0" applyFont="1" applyFill="1" applyBorder="1"/>
    <xf numFmtId="0" fontId="21" fillId="0" borderId="11" xfId="0" applyFont="1" applyBorder="1"/>
    <xf numFmtId="0" fontId="21" fillId="10" borderId="11" xfId="0" applyFont="1" applyFill="1" applyBorder="1"/>
    <xf numFmtId="0" fontId="21" fillId="11" borderId="11" xfId="0" applyFont="1" applyFill="1" applyBorder="1"/>
    <xf numFmtId="0" fontId="20" fillId="0" borderId="2" xfId="0" applyFont="1" applyBorder="1" applyAlignment="1">
      <alignment wrapText="1"/>
    </xf>
    <xf numFmtId="0" fontId="20" fillId="0" borderId="11" xfId="0" applyFont="1" applyBorder="1" applyAlignment="1">
      <alignment wrapText="1"/>
    </xf>
    <xf numFmtId="0" fontId="0" fillId="0" borderId="0" xfId="0" applyAlignment="1">
      <alignment wrapText="1"/>
    </xf>
    <xf numFmtId="0" fontId="21" fillId="0" borderId="0" xfId="0" applyFont="1" applyAlignment="1">
      <alignment wrapText="1"/>
    </xf>
    <xf numFmtId="0" fontId="21" fillId="7" borderId="11" xfId="0" applyFont="1" applyFill="1" applyBorder="1" applyAlignment="1">
      <alignment wrapText="1"/>
    </xf>
    <xf numFmtId="167" fontId="9" fillId="0" borderId="14" xfId="4" applyFont="1" applyBorder="1" applyAlignment="1">
      <alignment horizontal="right" vertical="center" wrapText="1"/>
    </xf>
    <xf numFmtId="0" fontId="33" fillId="0" borderId="1" xfId="0" applyFont="1" applyBorder="1" applyAlignment="1">
      <alignment horizontal="center" vertical="center" wrapText="1"/>
    </xf>
    <xf numFmtId="49" fontId="34" fillId="0" borderId="1" xfId="0" applyNumberFormat="1" applyFont="1" applyBorder="1" applyAlignment="1" applyProtection="1">
      <alignment horizontal="center" vertical="center" wrapText="1"/>
      <protection locked="0"/>
    </xf>
    <xf numFmtId="43" fontId="33" fillId="0" borderId="2" xfId="0" applyNumberFormat="1" applyFont="1" applyBorder="1" applyAlignment="1">
      <alignment horizontal="center" vertical="center" wrapText="1"/>
    </xf>
    <xf numFmtId="0" fontId="33" fillId="0" borderId="2" xfId="0" applyFont="1" applyBorder="1" applyAlignment="1">
      <alignment horizontal="center" vertical="center" wrapText="1"/>
    </xf>
    <xf numFmtId="49" fontId="34" fillId="0" borderId="2" xfId="0" applyNumberFormat="1" applyFont="1" applyBorder="1" applyAlignment="1" applyProtection="1">
      <alignment horizontal="center" vertical="center" wrapText="1"/>
      <protection locked="0"/>
    </xf>
    <xf numFmtId="0" fontId="18" fillId="0" borderId="2" xfId="0" applyFont="1" applyBorder="1" applyAlignment="1">
      <alignment vertical="center" wrapText="1"/>
    </xf>
    <xf numFmtId="49" fontId="18" fillId="0" borderId="1" xfId="0" applyNumberFormat="1" applyFont="1" applyBorder="1" applyAlignment="1" applyProtection="1">
      <alignment vertical="center" wrapText="1"/>
      <protection locked="0"/>
    </xf>
    <xf numFmtId="0" fontId="35" fillId="0" borderId="13" xfId="0" applyFont="1" applyBorder="1"/>
    <xf numFmtId="0" fontId="21" fillId="0" borderId="2" xfId="0" applyFont="1" applyBorder="1"/>
    <xf numFmtId="0" fontId="36" fillId="11" borderId="1" xfId="0" applyFont="1" applyFill="1" applyBorder="1" applyAlignment="1">
      <alignment wrapText="1"/>
    </xf>
    <xf numFmtId="49" fontId="3" fillId="0" borderId="0" xfId="0" applyNumberFormat="1" applyFont="1" applyAlignment="1" applyProtection="1">
      <alignment horizontal="center" vertical="center" wrapText="1"/>
      <protection locked="0"/>
    </xf>
    <xf numFmtId="0" fontId="34" fillId="0" borderId="0" xfId="0" applyFont="1" applyAlignment="1">
      <alignment horizontal="center" vertical="center" wrapText="1"/>
    </xf>
    <xf numFmtId="0" fontId="38" fillId="0" borderId="0" xfId="0" applyFont="1" applyAlignment="1">
      <alignment horizontal="left" vertical="center" wrapText="1"/>
    </xf>
    <xf numFmtId="0" fontId="38" fillId="0" borderId="0" xfId="0" applyFont="1" applyAlignment="1">
      <alignment vertical="center" wrapText="1"/>
    </xf>
    <xf numFmtId="1" fontId="34" fillId="0" borderId="1" xfId="1" applyNumberFormat="1" applyFont="1" applyBorder="1" applyAlignment="1" applyProtection="1">
      <alignment horizontal="center" vertical="center" wrapText="1"/>
      <protection locked="0"/>
    </xf>
    <xf numFmtId="0" fontId="34" fillId="0" borderId="1" xfId="0" applyFont="1" applyBorder="1" applyAlignment="1">
      <alignment horizontal="center" vertical="center" wrapText="1"/>
    </xf>
    <xf numFmtId="1" fontId="34" fillId="0" borderId="2" xfId="1" applyNumberFormat="1" applyFont="1" applyBorder="1" applyAlignment="1" applyProtection="1">
      <alignment horizontal="center" vertical="center" wrapText="1"/>
      <protection locked="0"/>
    </xf>
    <xf numFmtId="49" fontId="39" fillId="3" borderId="3" xfId="0" applyNumberFormat="1" applyFont="1" applyFill="1" applyBorder="1" applyAlignment="1">
      <alignment horizontal="center" vertical="center" wrapText="1"/>
    </xf>
    <xf numFmtId="0" fontId="34" fillId="4" borderId="0" xfId="0" applyFont="1" applyFill="1" applyAlignment="1">
      <alignment horizontal="center" vertical="center" wrapText="1"/>
    </xf>
    <xf numFmtId="0" fontId="25" fillId="12" borderId="19" xfId="0" applyFont="1" applyFill="1" applyBorder="1" applyAlignment="1">
      <alignment wrapText="1"/>
    </xf>
    <xf numFmtId="0" fontId="37" fillId="12" borderId="3" xfId="0" applyFont="1" applyFill="1" applyBorder="1" applyAlignment="1">
      <alignment wrapText="1"/>
    </xf>
    <xf numFmtId="167" fontId="40" fillId="0" borderId="2" xfId="4" applyFont="1" applyBorder="1" applyAlignment="1">
      <alignment horizontal="center" vertical="center" wrapText="1"/>
    </xf>
    <xf numFmtId="3" fontId="41" fillId="12" borderId="1" xfId="0" applyNumberFormat="1" applyFont="1" applyFill="1" applyBorder="1" applyAlignment="1">
      <alignment wrapText="1"/>
    </xf>
    <xf numFmtId="167" fontId="40" fillId="0" borderId="10" xfId="4" applyFont="1" applyBorder="1" applyAlignment="1">
      <alignment horizontal="center" vertical="center" wrapText="1"/>
    </xf>
    <xf numFmtId="0" fontId="41" fillId="12" borderId="1" xfId="0" applyFont="1" applyFill="1" applyBorder="1" applyAlignment="1">
      <alignment wrapText="1"/>
    </xf>
    <xf numFmtId="0" fontId="42" fillId="12" borderId="19" xfId="0" applyFont="1" applyFill="1" applyBorder="1" applyAlignment="1">
      <alignment wrapText="1"/>
    </xf>
    <xf numFmtId="0" fontId="42" fillId="12" borderId="13" xfId="0" applyFont="1" applyFill="1" applyBorder="1" applyAlignment="1">
      <alignment wrapText="1"/>
    </xf>
    <xf numFmtId="0" fontId="9" fillId="0" borderId="20" xfId="0" applyFont="1" applyBorder="1" applyAlignment="1">
      <alignment horizontal="center" vertical="center" wrapText="1"/>
    </xf>
    <xf numFmtId="49" fontId="3" fillId="0" borderId="3" xfId="0" applyNumberFormat="1" applyFont="1" applyBorder="1" applyAlignment="1" applyProtection="1">
      <alignment horizontal="center" vertical="center" wrapText="1"/>
      <protection locked="0"/>
    </xf>
    <xf numFmtId="49" fontId="3" fillId="0" borderId="21" xfId="0" applyNumberFormat="1" applyFont="1" applyBorder="1" applyAlignment="1" applyProtection="1">
      <alignment horizontal="center" vertical="center" wrapText="1"/>
      <protection locked="0"/>
    </xf>
    <xf numFmtId="167" fontId="9" fillId="0" borderId="18" xfId="4" applyFont="1" applyBorder="1" applyAlignment="1">
      <alignment horizontal="center" vertical="center" wrapText="1"/>
    </xf>
    <xf numFmtId="1" fontId="3" fillId="0" borderId="20" xfId="1" applyNumberFormat="1" applyFont="1" applyBorder="1" applyAlignment="1" applyProtection="1">
      <alignment horizontal="center" vertical="center" wrapText="1"/>
      <protection locked="0"/>
    </xf>
    <xf numFmtId="1" fontId="34" fillId="0" borderId="3" xfId="1" applyNumberFormat="1" applyFont="1" applyBorder="1" applyAlignment="1" applyProtection="1">
      <alignment horizontal="center" vertical="center" wrapText="1"/>
      <protection locked="0"/>
    </xf>
    <xf numFmtId="0" fontId="9" fillId="0" borderId="23" xfId="0" applyFont="1" applyBorder="1" applyAlignment="1">
      <alignment horizontal="center" vertical="center" wrapText="1"/>
    </xf>
    <xf numFmtId="49" fontId="3" fillId="0" borderId="24" xfId="0" applyNumberFormat="1" applyFont="1" applyBorder="1" applyAlignment="1" applyProtection="1">
      <alignment horizontal="center" vertical="center" wrapText="1"/>
      <protection locked="0"/>
    </xf>
    <xf numFmtId="49" fontId="3" fillId="0" borderId="25" xfId="0" applyNumberFormat="1" applyFont="1" applyBorder="1" applyAlignment="1" applyProtection="1">
      <alignment horizontal="center" vertical="center" wrapText="1"/>
      <protection locked="0"/>
    </xf>
    <xf numFmtId="49" fontId="3" fillId="0" borderId="26" xfId="0" applyNumberFormat="1" applyFont="1" applyBorder="1" applyAlignment="1" applyProtection="1">
      <alignment horizontal="center" vertical="center" wrapText="1"/>
      <protection locked="0"/>
    </xf>
    <xf numFmtId="0" fontId="43" fillId="12" borderId="27" xfId="0" applyFont="1" applyFill="1" applyBorder="1" applyAlignment="1">
      <alignment wrapText="1"/>
    </xf>
    <xf numFmtId="0" fontId="9" fillId="0" borderId="9" xfId="0" applyFont="1" applyBorder="1" applyAlignment="1">
      <alignment horizontal="center" vertical="center" wrapText="1"/>
    </xf>
    <xf numFmtId="49" fontId="3" fillId="0" borderId="10" xfId="0" applyNumberFormat="1" applyFont="1" applyBorder="1" applyAlignment="1" applyProtection="1">
      <alignment horizontal="center" vertical="center" wrapText="1"/>
      <protection locked="0"/>
    </xf>
    <xf numFmtId="1" fontId="3" fillId="0" borderId="9" xfId="1" applyNumberFormat="1" applyFont="1" applyBorder="1" applyAlignment="1" applyProtection="1">
      <alignment horizontal="center" vertical="center" wrapText="1"/>
      <protection locked="0"/>
    </xf>
    <xf numFmtId="1" fontId="34" fillId="0" borderId="10" xfId="1" applyNumberFormat="1" applyFont="1" applyBorder="1" applyAlignment="1" applyProtection="1">
      <alignment horizontal="center" vertical="center" wrapText="1"/>
      <protection locked="0"/>
    </xf>
    <xf numFmtId="0" fontId="9" fillId="0" borderId="28" xfId="0" applyFont="1" applyBorder="1" applyAlignment="1">
      <alignment horizontal="center" vertical="center" wrapText="1"/>
    </xf>
    <xf numFmtId="49" fontId="3" fillId="0" borderId="29" xfId="0" applyNumberFormat="1" applyFont="1" applyBorder="1" applyAlignment="1" applyProtection="1">
      <alignment horizontal="center" vertical="center" wrapText="1"/>
      <protection locked="0"/>
    </xf>
    <xf numFmtId="49" fontId="3" fillId="0" borderId="30" xfId="0" applyNumberFormat="1" applyFont="1" applyBorder="1" applyAlignment="1" applyProtection="1">
      <alignment horizontal="center" vertical="center" wrapText="1"/>
      <protection locked="0"/>
    </xf>
    <xf numFmtId="1" fontId="3" fillId="0" borderId="28" xfId="1" applyNumberFormat="1" applyFont="1" applyBorder="1" applyAlignment="1" applyProtection="1">
      <alignment horizontal="center" vertical="center" wrapText="1"/>
      <protection locked="0"/>
    </xf>
    <xf numFmtId="1" fontId="34" fillId="0" borderId="29" xfId="1" applyNumberFormat="1" applyFont="1" applyBorder="1" applyAlignment="1" applyProtection="1">
      <alignment horizontal="center" vertical="center" wrapText="1"/>
      <protection locked="0"/>
    </xf>
    <xf numFmtId="49" fontId="3" fillId="0" borderId="32" xfId="0" applyNumberFormat="1" applyFont="1" applyBorder="1" applyAlignment="1" applyProtection="1">
      <alignment horizontal="center" vertical="center" wrapText="1"/>
      <protection locked="0"/>
    </xf>
    <xf numFmtId="167" fontId="9" fillId="0" borderId="19" xfId="4" applyFont="1" applyBorder="1" applyAlignment="1">
      <alignment horizontal="center" vertical="center" wrapText="1"/>
    </xf>
    <xf numFmtId="167" fontId="9" fillId="0" borderId="22" xfId="4" applyFont="1" applyBorder="1" applyAlignment="1">
      <alignment horizontal="center" vertical="center" wrapText="1"/>
    </xf>
    <xf numFmtId="1" fontId="34" fillId="0" borderId="23" xfId="1" applyNumberFormat="1" applyFont="1" applyBorder="1" applyAlignment="1" applyProtection="1">
      <alignment horizontal="center" vertical="center" wrapText="1"/>
      <protection locked="0"/>
    </xf>
    <xf numFmtId="1" fontId="34" fillId="0" borderId="13" xfId="1" applyNumberFormat="1" applyFont="1" applyBorder="1" applyAlignment="1" applyProtection="1">
      <alignment horizontal="center" vertical="center" wrapText="1"/>
      <protection locked="0"/>
    </xf>
    <xf numFmtId="0" fontId="37" fillId="12" borderId="1" xfId="0" applyFont="1" applyFill="1" applyBorder="1" applyAlignment="1">
      <alignment wrapText="1"/>
    </xf>
    <xf numFmtId="1" fontId="34" fillId="0" borderId="31" xfId="1" applyNumberFormat="1" applyFont="1" applyBorder="1" applyAlignment="1" applyProtection="1">
      <alignment horizontal="center" vertical="center" wrapText="1"/>
      <protection locked="0"/>
    </xf>
    <xf numFmtId="0" fontId="25" fillId="12" borderId="13" xfId="0" applyFont="1" applyFill="1" applyBorder="1" applyAlignment="1">
      <alignment wrapText="1"/>
    </xf>
    <xf numFmtId="0" fontId="3" fillId="0" borderId="2" xfId="0" applyFont="1" applyBorder="1" applyAlignment="1">
      <alignment vertical="center" wrapText="1"/>
    </xf>
    <xf numFmtId="0" fontId="25" fillId="12" borderId="18" xfId="0" applyFont="1" applyFill="1" applyBorder="1" applyAlignment="1">
      <alignment wrapText="1"/>
    </xf>
    <xf numFmtId="0" fontId="3" fillId="0" borderId="13" xfId="0" applyFont="1" applyBorder="1" applyAlignment="1">
      <alignment vertical="center" wrapText="1"/>
    </xf>
    <xf numFmtId="49" fontId="3" fillId="0" borderId="1"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0" fontId="25" fillId="12" borderId="18" xfId="0" applyFont="1" applyFill="1" applyBorder="1" applyAlignment="1">
      <alignment vertical="center" wrapText="1"/>
    </xf>
    <xf numFmtId="0" fontId="25" fillId="12" borderId="13" xfId="0" applyFont="1" applyFill="1" applyBorder="1" applyAlignment="1">
      <alignment vertical="center" wrapText="1"/>
    </xf>
    <xf numFmtId="0" fontId="31" fillId="0" borderId="13" xfId="0" applyFont="1" applyBorder="1"/>
    <xf numFmtId="167" fontId="9" fillId="0" borderId="33" xfId="4" applyFont="1" applyBorder="1" applyAlignment="1">
      <alignment horizontal="center" vertical="center" wrapText="1"/>
    </xf>
    <xf numFmtId="49" fontId="3" fillId="0" borderId="34" xfId="0" applyNumberFormat="1" applyFont="1" applyBorder="1" applyAlignment="1" applyProtection="1">
      <alignment horizontal="center" vertical="center" wrapText="1"/>
      <protection locked="0"/>
    </xf>
    <xf numFmtId="167" fontId="9" fillId="0" borderId="1" xfId="4" applyFont="1" applyBorder="1" applyAlignment="1">
      <alignment horizontal="center" vertical="center" wrapText="1"/>
    </xf>
    <xf numFmtId="0" fontId="31" fillId="0" borderId="0" xfId="0" applyFont="1"/>
    <xf numFmtId="0" fontId="31" fillId="0" borderId="22" xfId="0" applyFont="1" applyBorder="1"/>
    <xf numFmtId="0" fontId="31" fillId="0" borderId="18" xfId="0" applyFont="1" applyBorder="1"/>
    <xf numFmtId="0" fontId="31" fillId="0" borderId="19" xfId="0" applyFont="1" applyBorder="1"/>
    <xf numFmtId="0" fontId="35" fillId="0" borderId="0" xfId="0" applyFont="1"/>
    <xf numFmtId="0" fontId="31" fillId="0" borderId="13" xfId="0" applyFont="1" applyBorder="1" applyAlignment="1">
      <alignment wrapText="1"/>
    </xf>
    <xf numFmtId="0" fontId="35" fillId="0" borderId="18" xfId="0" applyFont="1" applyBorder="1"/>
    <xf numFmtId="0" fontId="45" fillId="0" borderId="13" xfId="0" applyFont="1" applyBorder="1"/>
    <xf numFmtId="167" fontId="46" fillId="0" borderId="2" xfId="4" applyFont="1" applyBorder="1" applyAlignment="1">
      <alignment horizontal="center" vertical="center" wrapText="1"/>
    </xf>
    <xf numFmtId="1" fontId="47" fillId="0" borderId="2" xfId="1" applyNumberFormat="1" applyFont="1" applyBorder="1" applyAlignment="1" applyProtection="1">
      <alignment horizontal="left" vertical="center" wrapText="1"/>
      <protection locked="0"/>
    </xf>
    <xf numFmtId="169" fontId="46" fillId="0" borderId="2" xfId="0" applyNumberFormat="1" applyFont="1" applyBorder="1" applyAlignment="1">
      <alignment horizontal="left" vertical="center" wrapText="1"/>
    </xf>
    <xf numFmtId="17" fontId="46" fillId="0" borderId="2" xfId="0" applyNumberFormat="1" applyFont="1" applyBorder="1" applyAlignment="1">
      <alignment horizontal="left" vertical="center" wrapText="1"/>
    </xf>
    <xf numFmtId="49" fontId="47" fillId="0" borderId="1" xfId="0" applyNumberFormat="1" applyFont="1" applyBorder="1" applyAlignment="1" applyProtection="1">
      <alignment horizontal="left" vertical="center" wrapText="1"/>
      <protection locked="0"/>
    </xf>
    <xf numFmtId="167" fontId="48" fillId="13" borderId="2" xfId="4" applyFont="1" applyFill="1" applyBorder="1" applyAlignment="1">
      <alignment horizontal="center" vertical="center" wrapText="1"/>
    </xf>
    <xf numFmtId="0" fontId="49" fillId="13" borderId="13" xfId="0" applyFont="1" applyFill="1" applyBorder="1" applyAlignment="1">
      <alignment horizontal="right"/>
    </xf>
    <xf numFmtId="1" fontId="47" fillId="13" borderId="2" xfId="1" applyNumberFormat="1" applyFont="1" applyFill="1" applyBorder="1" applyAlignment="1" applyProtection="1">
      <alignment horizontal="left" vertical="center" wrapText="1"/>
      <protection locked="0"/>
    </xf>
    <xf numFmtId="49" fontId="47" fillId="13" borderId="1" xfId="0" applyNumberFormat="1" applyFont="1" applyFill="1" applyBorder="1" applyAlignment="1" applyProtection="1">
      <alignment horizontal="left" vertical="center" wrapText="1"/>
      <protection locked="0"/>
    </xf>
    <xf numFmtId="0" fontId="9" fillId="13" borderId="2" xfId="0" applyFont="1" applyFill="1" applyBorder="1" applyAlignment="1">
      <alignment horizontal="left" vertical="center" wrapText="1"/>
    </xf>
    <xf numFmtId="169" fontId="9" fillId="13" borderId="2" xfId="0" applyNumberFormat="1" applyFont="1" applyFill="1" applyBorder="1" applyAlignment="1">
      <alignment horizontal="left" vertical="center" wrapText="1"/>
    </xf>
    <xf numFmtId="0" fontId="31" fillId="0" borderId="13" xfId="0" applyFont="1" applyBorder="1" applyAlignment="1">
      <alignment vertical="center" wrapText="1"/>
    </xf>
    <xf numFmtId="0" fontId="35" fillId="0" borderId="35" xfId="0" applyFont="1" applyBorder="1"/>
    <xf numFmtId="49" fontId="47" fillId="0" borderId="13" xfId="0" applyNumberFormat="1" applyFont="1" applyBorder="1" applyAlignment="1" applyProtection="1">
      <alignment horizontal="left" vertical="center" wrapText="1"/>
      <protection locked="0"/>
    </xf>
    <xf numFmtId="1" fontId="47" fillId="0" borderId="14" xfId="1" applyNumberFormat="1" applyFont="1" applyBorder="1" applyAlignment="1" applyProtection="1">
      <alignment horizontal="left" vertical="center" wrapText="1"/>
      <protection locked="0"/>
    </xf>
    <xf numFmtId="49" fontId="47" fillId="0" borderId="3" xfId="0" applyNumberFormat="1" applyFont="1" applyBorder="1" applyAlignment="1" applyProtection="1">
      <alignment horizontal="left" vertical="center" wrapText="1"/>
      <protection locked="0"/>
    </xf>
    <xf numFmtId="49" fontId="47" fillId="0" borderId="18" xfId="0" applyNumberFormat="1" applyFont="1" applyBorder="1" applyAlignment="1" applyProtection="1">
      <alignment horizontal="left" vertical="center" wrapText="1"/>
      <protection locked="0"/>
    </xf>
    <xf numFmtId="49" fontId="47" fillId="0" borderId="19" xfId="0" applyNumberFormat="1" applyFont="1" applyBorder="1" applyAlignment="1" applyProtection="1">
      <alignment horizontal="left" vertical="center" wrapText="1"/>
      <protection locked="0"/>
    </xf>
    <xf numFmtId="49" fontId="47" fillId="0" borderId="13" xfId="0" quotePrefix="1" applyNumberFormat="1" applyFont="1" applyBorder="1" applyAlignment="1" applyProtection="1">
      <alignment horizontal="left" vertical="center" wrapText="1"/>
      <protection locked="0"/>
    </xf>
    <xf numFmtId="0" fontId="31" fillId="0" borderId="13" xfId="0" applyFont="1" applyBorder="1" applyAlignment="1">
      <alignment vertical="top" wrapText="1"/>
    </xf>
    <xf numFmtId="17" fontId="46" fillId="0" borderId="2" xfId="4" quotePrefix="1" applyNumberFormat="1" applyFont="1" applyBorder="1" applyAlignment="1">
      <alignment horizontal="left" vertical="center" wrapText="1"/>
    </xf>
    <xf numFmtId="17" fontId="46" fillId="0" borderId="2" xfId="4" quotePrefix="1" applyNumberFormat="1" applyFont="1" applyBorder="1" applyAlignment="1">
      <alignment horizontal="right" vertical="center" wrapText="1"/>
    </xf>
    <xf numFmtId="17" fontId="46" fillId="13" borderId="2" xfId="4" quotePrefix="1" applyNumberFormat="1" applyFont="1" applyFill="1" applyBorder="1" applyAlignment="1">
      <alignment horizontal="left" vertical="center" wrapText="1"/>
    </xf>
    <xf numFmtId="0" fontId="35" fillId="0" borderId="37" xfId="0" applyFont="1" applyBorder="1"/>
    <xf numFmtId="0" fontId="3" fillId="0" borderId="6" xfId="0" applyFont="1" applyBorder="1" applyAlignment="1">
      <alignment horizontal="center" vertical="center" wrapText="1"/>
    </xf>
    <xf numFmtId="167" fontId="48" fillId="13" borderId="13" xfId="4" applyFont="1" applyFill="1" applyBorder="1" applyAlignment="1">
      <alignment horizontal="center" vertical="center" wrapText="1"/>
    </xf>
    <xf numFmtId="1" fontId="47" fillId="13" borderId="13" xfId="1" applyNumberFormat="1" applyFont="1" applyFill="1" applyBorder="1" applyAlignment="1" applyProtection="1">
      <alignment horizontal="left" vertical="center" wrapText="1"/>
      <protection locked="0"/>
    </xf>
    <xf numFmtId="167" fontId="46" fillId="0" borderId="10" xfId="4" applyFont="1" applyBorder="1" applyAlignment="1">
      <alignment horizontal="center" vertical="center" wrapText="1"/>
    </xf>
    <xf numFmtId="1" fontId="47" fillId="0" borderId="10" xfId="1" applyNumberFormat="1" applyFont="1" applyBorder="1" applyAlignment="1" applyProtection="1">
      <alignment horizontal="left" vertical="center" wrapText="1"/>
      <protection locked="0"/>
    </xf>
    <xf numFmtId="0" fontId="35" fillId="0" borderId="13" xfId="0" applyFont="1" applyBorder="1" applyAlignment="1">
      <alignment wrapText="1"/>
    </xf>
    <xf numFmtId="0" fontId="31" fillId="0" borderId="36" xfId="0" applyFont="1" applyBorder="1"/>
    <xf numFmtId="0" fontId="35" fillId="13" borderId="13" xfId="0" applyFont="1" applyFill="1" applyBorder="1"/>
    <xf numFmtId="0" fontId="35" fillId="13" borderId="35" xfId="0" applyFont="1" applyFill="1" applyBorder="1"/>
    <xf numFmtId="0" fontId="31" fillId="13" borderId="13" xfId="0" applyFont="1" applyFill="1" applyBorder="1"/>
    <xf numFmtId="0" fontId="3" fillId="13" borderId="1" xfId="0" applyFont="1" applyFill="1" applyBorder="1" applyAlignment="1">
      <alignment horizontal="center" vertical="center" wrapText="1"/>
    </xf>
    <xf numFmtId="0" fontId="3" fillId="13" borderId="13" xfId="0" applyFont="1" applyFill="1" applyBorder="1" applyAlignment="1">
      <alignment horizontal="center" vertical="center" wrapText="1"/>
    </xf>
    <xf numFmtId="0" fontId="35" fillId="0" borderId="18" xfId="0" applyFont="1" applyBorder="1" applyAlignment="1">
      <alignment wrapText="1"/>
    </xf>
    <xf numFmtId="0" fontId="3" fillId="0" borderId="2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1" fontId="32" fillId="13" borderId="2" xfId="1" applyNumberFormat="1" applyFont="1" applyFill="1" applyBorder="1" applyAlignment="1" applyProtection="1">
      <alignment horizontal="left" vertical="center" wrapText="1"/>
      <protection locked="0"/>
    </xf>
    <xf numFmtId="49" fontId="32" fillId="13" borderId="1" xfId="0" applyNumberFormat="1" applyFont="1" applyFill="1" applyBorder="1" applyAlignment="1" applyProtection="1">
      <alignment horizontal="left" vertical="center" wrapText="1"/>
      <protection locked="0"/>
    </xf>
    <xf numFmtId="1" fontId="3" fillId="13" borderId="1" xfId="1" applyNumberFormat="1" applyFont="1" applyFill="1" applyBorder="1" applyAlignment="1" applyProtection="1">
      <alignment horizontal="center" vertical="center" wrapText="1"/>
      <protection locked="0"/>
    </xf>
    <xf numFmtId="49" fontId="3" fillId="13" borderId="1" xfId="0" applyNumberFormat="1" applyFont="1" applyFill="1" applyBorder="1" applyAlignment="1" applyProtection="1">
      <alignment horizontal="center" vertical="center" wrapText="1"/>
      <protection locked="0"/>
    </xf>
    <xf numFmtId="167" fontId="46" fillId="0" borderId="13" xfId="4" applyFont="1" applyBorder="1" applyAlignment="1">
      <alignment horizontal="center" vertical="center" wrapText="1"/>
    </xf>
    <xf numFmtId="167" fontId="48" fillId="13" borderId="18" xfId="4" applyFont="1" applyFill="1" applyBorder="1" applyAlignment="1">
      <alignment horizontal="center" vertical="center" wrapText="1"/>
    </xf>
    <xf numFmtId="0" fontId="35" fillId="0" borderId="18" xfId="0" applyFont="1" applyBorder="1" applyAlignment="1">
      <alignment vertical="top" wrapText="1"/>
    </xf>
    <xf numFmtId="0" fontId="31" fillId="0" borderId="36" xfId="0" applyFont="1" applyBorder="1" applyAlignment="1">
      <alignment wrapText="1"/>
    </xf>
    <xf numFmtId="0" fontId="16" fillId="4" borderId="0" xfId="0" applyFont="1" applyFill="1" applyAlignment="1">
      <alignment horizontal="center" vertical="center" wrapText="1"/>
    </xf>
    <xf numFmtId="0" fontId="34" fillId="0" borderId="0" xfId="0" applyFont="1" applyAlignment="1">
      <alignment vertical="center" wrapText="1"/>
    </xf>
    <xf numFmtId="0" fontId="34" fillId="4" borderId="0" xfId="0" applyFont="1" applyFill="1" applyAlignment="1">
      <alignment vertical="center" wrapText="1"/>
    </xf>
    <xf numFmtId="0" fontId="34" fillId="13" borderId="8" xfId="0" applyFont="1" applyFill="1" applyBorder="1" applyAlignment="1">
      <alignment horizontal="center" vertical="center" wrapText="1"/>
    </xf>
    <xf numFmtId="0" fontId="34" fillId="13" borderId="1" xfId="0" applyFont="1" applyFill="1" applyBorder="1" applyAlignment="1">
      <alignment horizontal="center" vertical="center" wrapText="1"/>
    </xf>
    <xf numFmtId="0" fontId="34" fillId="13" borderId="6" xfId="0" applyFont="1" applyFill="1" applyBorder="1" applyAlignment="1">
      <alignment horizontal="center" vertical="center" wrapText="1"/>
    </xf>
    <xf numFmtId="1" fontId="47" fillId="13" borderId="11" xfId="1" applyNumberFormat="1" applyFont="1" applyFill="1" applyBorder="1" applyAlignment="1" applyProtection="1">
      <alignment horizontal="left" vertical="center" wrapText="1"/>
      <protection locked="0"/>
    </xf>
    <xf numFmtId="0" fontId="3" fillId="13" borderId="6" xfId="0" applyFont="1" applyFill="1" applyBorder="1" applyAlignment="1">
      <alignment horizontal="center" vertical="center" wrapText="1"/>
    </xf>
    <xf numFmtId="0" fontId="3" fillId="13" borderId="8" xfId="0" applyFont="1" applyFill="1" applyBorder="1" applyAlignment="1">
      <alignment horizontal="center" vertical="center" wrapText="1"/>
    </xf>
    <xf numFmtId="167" fontId="46" fillId="0" borderId="18" xfId="4" applyFont="1" applyBorder="1" applyAlignment="1">
      <alignment horizontal="center" vertical="center" wrapText="1"/>
    </xf>
    <xf numFmtId="1" fontId="47" fillId="0" borderId="21" xfId="1" applyNumberFormat="1" applyFont="1" applyBorder="1" applyAlignment="1" applyProtection="1">
      <alignment horizontal="left" vertical="center" wrapText="1"/>
      <protection locked="0"/>
    </xf>
    <xf numFmtId="49" fontId="47" fillId="13" borderId="18" xfId="0" applyNumberFormat="1" applyFont="1" applyFill="1" applyBorder="1" applyAlignment="1" applyProtection="1">
      <alignment horizontal="left" vertical="center" wrapText="1"/>
      <protection locked="0"/>
    </xf>
    <xf numFmtId="1" fontId="47" fillId="0" borderId="13" xfId="1" applyNumberFormat="1" applyFont="1" applyBorder="1" applyAlignment="1" applyProtection="1">
      <alignment horizontal="left" vertical="center" wrapText="1"/>
      <protection locked="0"/>
    </xf>
    <xf numFmtId="1" fontId="47" fillId="0" borderId="38" xfId="1" applyNumberFormat="1" applyFont="1" applyBorder="1" applyAlignment="1" applyProtection="1">
      <alignment horizontal="left" vertical="center" wrapText="1"/>
      <protection locked="0"/>
    </xf>
    <xf numFmtId="1" fontId="47" fillId="13" borderId="33" xfId="1" applyNumberFormat="1" applyFont="1" applyFill="1" applyBorder="1" applyAlignment="1" applyProtection="1">
      <alignment horizontal="left" vertical="center" wrapText="1"/>
      <protection locked="0"/>
    </xf>
    <xf numFmtId="49" fontId="47" fillId="13" borderId="2" xfId="0" applyNumberFormat="1" applyFont="1" applyFill="1" applyBorder="1" applyAlignment="1" applyProtection="1">
      <alignment horizontal="left" vertical="center" wrapText="1"/>
      <protection locked="0"/>
    </xf>
    <xf numFmtId="0" fontId="16" fillId="4" borderId="21" xfId="0" applyFont="1" applyFill="1" applyBorder="1" applyAlignment="1">
      <alignment vertical="center" wrapText="1"/>
    </xf>
    <xf numFmtId="0" fontId="16" fillId="4" borderId="14" xfId="0" applyFont="1" applyFill="1" applyBorder="1" applyAlignment="1">
      <alignment vertical="center" wrapText="1"/>
    </xf>
    <xf numFmtId="49" fontId="16" fillId="4" borderId="6" xfId="0" applyNumberFormat="1" applyFont="1" applyFill="1" applyBorder="1" applyAlignment="1" applyProtection="1">
      <alignment vertical="center" wrapText="1"/>
      <protection locked="0"/>
    </xf>
    <xf numFmtId="0" fontId="52" fillId="0" borderId="11" xfId="0" applyFont="1" applyBorder="1" applyAlignment="1">
      <alignment horizontal="left" vertical="top" wrapText="1"/>
    </xf>
    <xf numFmtId="0" fontId="8" fillId="0" borderId="1" xfId="0" applyFont="1" applyBorder="1" applyAlignment="1">
      <alignment vertical="center" wrapText="1"/>
    </xf>
    <xf numFmtId="169" fontId="9" fillId="0" borderId="1" xfId="0" applyNumberFormat="1" applyFont="1" applyBorder="1" applyAlignment="1">
      <alignment horizontal="center" vertical="center" wrapText="1"/>
    </xf>
    <xf numFmtId="49" fontId="53" fillId="0" borderId="1" xfId="0" applyNumberFormat="1" applyFont="1" applyBorder="1" applyAlignment="1" applyProtection="1">
      <alignment vertical="center" wrapText="1"/>
      <protection locked="0"/>
    </xf>
    <xf numFmtId="167" fontId="48" fillId="13" borderId="2" xfId="4" applyFont="1" applyFill="1" applyBorder="1" applyAlignment="1">
      <alignment horizontal="right" vertical="center" wrapText="1"/>
    </xf>
    <xf numFmtId="167" fontId="54" fillId="13" borderId="2" xfId="4" applyFont="1" applyFill="1" applyBorder="1" applyAlignment="1">
      <alignment horizontal="right" vertical="center" wrapText="1"/>
    </xf>
    <xf numFmtId="167" fontId="54" fillId="13" borderId="13" xfId="4" applyFont="1" applyFill="1" applyBorder="1" applyAlignment="1">
      <alignment horizontal="center" vertical="center" wrapText="1"/>
    </xf>
    <xf numFmtId="49" fontId="53" fillId="0" borderId="13" xfId="0" applyNumberFormat="1" applyFont="1" applyBorder="1" applyAlignment="1" applyProtection="1">
      <alignment vertical="center" wrapText="1"/>
      <protection locked="0"/>
    </xf>
    <xf numFmtId="1" fontId="3" fillId="0" borderId="13" xfId="1" applyNumberFormat="1" applyFont="1" applyBorder="1" applyAlignment="1" applyProtection="1">
      <alignment horizontal="center" vertical="center" wrapText="1"/>
      <protection locked="0"/>
    </xf>
    <xf numFmtId="0" fontId="9" fillId="0" borderId="13" xfId="0" applyFont="1" applyBorder="1" applyAlignment="1">
      <alignment horizontal="center" vertical="center" wrapText="1"/>
    </xf>
    <xf numFmtId="49" fontId="3" fillId="0" borderId="13" xfId="0" applyNumberFormat="1" applyFont="1" applyBorder="1" applyAlignment="1" applyProtection="1">
      <alignment horizontal="center" vertical="center" wrapText="1"/>
      <protection locked="0"/>
    </xf>
    <xf numFmtId="0" fontId="35" fillId="13" borderId="18" xfId="0" applyFont="1" applyFill="1" applyBorder="1"/>
    <xf numFmtId="0" fontId="49" fillId="13" borderId="18" xfId="0" applyFont="1" applyFill="1" applyBorder="1" applyAlignment="1">
      <alignment horizontal="right"/>
    </xf>
    <xf numFmtId="0" fontId="16" fillId="4" borderId="9" xfId="0" applyFont="1" applyFill="1" applyBorder="1" applyAlignment="1">
      <alignment vertical="center" wrapText="1"/>
    </xf>
    <xf numFmtId="49" fontId="17" fillId="0" borderId="13" xfId="0" applyNumberFormat="1" applyFont="1" applyBorder="1" applyAlignment="1" applyProtection="1">
      <alignment vertical="center" wrapText="1"/>
      <protection locked="0"/>
    </xf>
    <xf numFmtId="0" fontId="8" fillId="0" borderId="13" xfId="0" applyFont="1" applyBorder="1" applyAlignment="1">
      <alignment horizontal="center" vertical="top" wrapText="1"/>
    </xf>
    <xf numFmtId="0" fontId="52" fillId="0" borderId="11" xfId="0" applyFont="1" applyBorder="1" applyAlignment="1">
      <alignment horizontal="left" vertical="center" wrapText="1"/>
    </xf>
    <xf numFmtId="0" fontId="3" fillId="0" borderId="0" xfId="0" applyFont="1" applyAlignment="1">
      <alignment vertical="top" wrapText="1"/>
    </xf>
    <xf numFmtId="0" fontId="43" fillId="12" borderId="27" xfId="0" applyFont="1" applyFill="1" applyBorder="1" applyAlignment="1">
      <alignment vertical="top" wrapText="1"/>
    </xf>
    <xf numFmtId="167" fontId="9" fillId="0" borderId="1" xfId="4" applyFont="1" applyBorder="1" applyAlignment="1">
      <alignment horizontal="center" vertical="top" wrapText="1"/>
    </xf>
    <xf numFmtId="0" fontId="21" fillId="0" borderId="1" xfId="0" applyFont="1" applyBorder="1" applyAlignment="1">
      <alignment vertical="center"/>
    </xf>
    <xf numFmtId="0" fontId="3" fillId="0" borderId="3" xfId="0" applyFont="1" applyBorder="1" applyAlignment="1">
      <alignment vertical="center" wrapText="1"/>
    </xf>
    <xf numFmtId="167" fontId="9" fillId="0" borderId="10" xfId="4" applyFont="1" applyBorder="1" applyAlignment="1">
      <alignment horizontal="center" vertical="center" wrapText="1"/>
    </xf>
    <xf numFmtId="167" fontId="9" fillId="0" borderId="13" xfId="4" applyFont="1" applyBorder="1" applyAlignment="1">
      <alignment horizontal="center" vertical="center" wrapText="1"/>
    </xf>
    <xf numFmtId="1" fontId="56" fillId="0" borderId="13" xfId="1" applyNumberFormat="1" applyFont="1" applyBorder="1" applyAlignment="1" applyProtection="1">
      <alignment horizontal="center" vertical="center" wrapText="1"/>
      <protection locked="0"/>
    </xf>
    <xf numFmtId="0" fontId="3" fillId="13" borderId="13" xfId="0" applyFont="1" applyFill="1" applyBorder="1" applyAlignment="1">
      <alignment vertical="center" wrapText="1"/>
    </xf>
    <xf numFmtId="49" fontId="50" fillId="13" borderId="11" xfId="0" applyNumberFormat="1" applyFont="1" applyFill="1" applyBorder="1" applyAlignment="1" applyProtection="1">
      <alignment horizontal="right" vertical="center" wrapText="1"/>
      <protection locked="0"/>
    </xf>
    <xf numFmtId="0" fontId="31" fillId="13" borderId="18" xfId="0" applyFont="1" applyFill="1" applyBorder="1"/>
    <xf numFmtId="0" fontId="3" fillId="4" borderId="13" xfId="0" applyFont="1" applyFill="1" applyBorder="1" applyAlignment="1">
      <alignment horizontal="center" vertical="center" wrapText="1"/>
    </xf>
    <xf numFmtId="0" fontId="3" fillId="0" borderId="13" xfId="0" applyFont="1" applyBorder="1" applyAlignment="1">
      <alignment horizontal="center" vertical="center" wrapText="1"/>
    </xf>
    <xf numFmtId="49" fontId="5" fillId="3" borderId="13" xfId="0" applyNumberFormat="1" applyFont="1" applyFill="1" applyBorder="1" applyAlignment="1">
      <alignment horizontal="center" vertical="center" wrapText="1"/>
    </xf>
    <xf numFmtId="0" fontId="53" fillId="0" borderId="13" xfId="0" applyFont="1" applyBorder="1" applyAlignment="1">
      <alignment horizontal="center" vertical="center" wrapText="1"/>
    </xf>
    <xf numFmtId="0" fontId="57" fillId="0" borderId="13" xfId="0" applyFont="1" applyBorder="1" applyAlignment="1">
      <alignment horizontal="center" vertical="center"/>
    </xf>
    <xf numFmtId="0" fontId="55" fillId="0" borderId="13" xfId="0" applyFont="1" applyBorder="1" applyAlignment="1">
      <alignment horizontal="center"/>
    </xf>
    <xf numFmtId="0" fontId="16" fillId="0" borderId="13" xfId="0" applyFont="1" applyBorder="1" applyAlignment="1">
      <alignment horizontal="center" vertical="center" wrapText="1"/>
    </xf>
    <xf numFmtId="49" fontId="5" fillId="3" borderId="15" xfId="0" applyNumberFormat="1" applyFont="1" applyFill="1" applyBorder="1" applyAlignment="1">
      <alignment horizontal="center" vertical="center" wrapText="1"/>
    </xf>
    <xf numFmtId="167" fontId="17" fillId="0" borderId="14" xfId="4" applyFont="1" applyBorder="1" applyAlignment="1">
      <alignment horizontal="center" vertical="center" wrapText="1"/>
    </xf>
    <xf numFmtId="164" fontId="18" fillId="0" borderId="14" xfId="4" applyNumberFormat="1" applyFont="1" applyBorder="1" applyAlignment="1">
      <alignment horizontal="center" vertical="center" wrapText="1"/>
    </xf>
    <xf numFmtId="165" fontId="18" fillId="0" borderId="14" xfId="4" applyNumberFormat="1" applyFont="1" applyBorder="1" applyAlignment="1">
      <alignment horizontal="center" vertical="center" wrapText="1"/>
    </xf>
    <xf numFmtId="167" fontId="53" fillId="0" borderId="14" xfId="4" applyFont="1" applyBorder="1" applyAlignment="1">
      <alignment horizontal="center" vertical="center" wrapText="1"/>
    </xf>
    <xf numFmtId="164" fontId="53" fillId="0" borderId="14" xfId="4" applyNumberFormat="1" applyFont="1" applyBorder="1" applyAlignment="1">
      <alignment horizontal="center" vertical="center" wrapText="1"/>
    </xf>
    <xf numFmtId="165" fontId="53" fillId="0" borderId="14" xfId="4" applyNumberFormat="1" applyFont="1" applyBorder="1" applyAlignment="1">
      <alignment horizontal="center" vertical="center" wrapText="1"/>
    </xf>
    <xf numFmtId="164" fontId="17" fillId="0" borderId="22" xfId="4" applyNumberFormat="1" applyFont="1" applyBorder="1" applyAlignment="1">
      <alignment horizontal="center" vertical="center" wrapText="1"/>
    </xf>
    <xf numFmtId="167" fontId="33" fillId="0" borderId="14" xfId="4" applyFont="1" applyBorder="1" applyAlignment="1">
      <alignment horizontal="center" vertical="center" wrapText="1"/>
    </xf>
    <xf numFmtId="49" fontId="7" fillId="3" borderId="20" xfId="0" applyNumberFormat="1" applyFont="1" applyFill="1" applyBorder="1" applyAlignment="1">
      <alignment horizontal="center" vertical="center" wrapText="1"/>
    </xf>
    <xf numFmtId="169" fontId="18" fillId="0" borderId="11" xfId="0" applyNumberFormat="1" applyFont="1" applyBorder="1" applyAlignment="1">
      <alignment horizontal="center" vertical="center" wrapText="1"/>
    </xf>
    <xf numFmtId="0" fontId="18" fillId="0" borderId="11" xfId="0" applyFont="1" applyBorder="1" applyAlignment="1">
      <alignment horizontal="center" vertical="center" wrapText="1"/>
    </xf>
    <xf numFmtId="49" fontId="8" fillId="0" borderId="8" xfId="0" applyNumberFormat="1" applyFont="1" applyBorder="1" applyAlignment="1" applyProtection="1">
      <alignment horizontal="center" vertical="center" wrapText="1"/>
      <protection locked="0"/>
    </xf>
    <xf numFmtId="49" fontId="3" fillId="0" borderId="11" xfId="0" applyNumberFormat="1" applyFont="1" applyBorder="1" applyAlignment="1" applyProtection="1">
      <alignment horizontal="center" vertical="center" wrapText="1"/>
      <protection locked="0"/>
    </xf>
    <xf numFmtId="0" fontId="43" fillId="12" borderId="27" xfId="0" applyFont="1" applyFill="1" applyBorder="1" applyAlignment="1">
      <alignment vertical="center" wrapText="1"/>
    </xf>
    <xf numFmtId="0" fontId="43" fillId="12" borderId="13" xfId="0" applyFont="1" applyFill="1" applyBorder="1" applyAlignment="1">
      <alignment wrapText="1"/>
    </xf>
    <xf numFmtId="0" fontId="43" fillId="12" borderId="37" xfId="0" applyFont="1" applyFill="1" applyBorder="1" applyAlignment="1">
      <alignment wrapText="1"/>
    </xf>
    <xf numFmtId="0" fontId="9" fillId="5" borderId="7" xfId="0" applyFont="1" applyFill="1" applyBorder="1" applyAlignment="1">
      <alignment horizontal="center" vertical="center" wrapText="1"/>
    </xf>
    <xf numFmtId="0" fontId="16" fillId="4" borderId="3" xfId="0" applyFont="1" applyFill="1" applyBorder="1" applyAlignment="1">
      <alignment vertical="center" wrapText="1"/>
    </xf>
    <xf numFmtId="0" fontId="58" fillId="0" borderId="13" xfId="0" applyFont="1" applyBorder="1" applyAlignment="1">
      <alignment wrapText="1"/>
    </xf>
    <xf numFmtId="49" fontId="33" fillId="0" borderId="13" xfId="0" applyNumberFormat="1" applyFont="1" applyBorder="1" applyAlignment="1" applyProtection="1">
      <alignment vertical="center" wrapText="1"/>
      <protection locked="0"/>
    </xf>
    <xf numFmtId="0" fontId="9" fillId="0" borderId="6" xfId="0" applyFont="1" applyBorder="1" applyAlignment="1">
      <alignment horizontal="center" vertical="center" wrapText="1"/>
    </xf>
    <xf numFmtId="0" fontId="9" fillId="0" borderId="38" xfId="0" applyFont="1" applyBorder="1" applyAlignment="1">
      <alignment horizontal="center" vertical="center" wrapText="1"/>
    </xf>
    <xf numFmtId="167" fontId="17" fillId="0" borderId="38" xfId="4" applyFont="1" applyBorder="1" applyAlignment="1">
      <alignment horizontal="center" vertical="center" wrapText="1"/>
    </xf>
    <xf numFmtId="0" fontId="16" fillId="0" borderId="2" xfId="0" applyFont="1" applyBorder="1" applyAlignment="1">
      <alignment vertical="center" wrapText="1"/>
    </xf>
    <xf numFmtId="167" fontId="17" fillId="0" borderId="38" xfId="4" applyFont="1" applyFill="1" applyBorder="1" applyAlignment="1">
      <alignment horizontal="center" vertical="center" wrapText="1"/>
    </xf>
    <xf numFmtId="49" fontId="9" fillId="0" borderId="0" xfId="0" applyNumberFormat="1" applyFont="1" applyAlignment="1" applyProtection="1">
      <alignment vertical="center" wrapText="1"/>
      <protection locked="0"/>
    </xf>
    <xf numFmtId="0" fontId="9" fillId="0" borderId="0" xfId="0" applyFont="1" applyAlignment="1">
      <alignment horizontal="center" vertical="center" wrapText="1"/>
    </xf>
    <xf numFmtId="167" fontId="9" fillId="0" borderId="0" xfId="4" applyFont="1" applyBorder="1" applyAlignment="1">
      <alignment horizontal="center" vertical="center" wrapText="1"/>
    </xf>
    <xf numFmtId="1" fontId="3" fillId="0" borderId="0" xfId="1" applyNumberFormat="1" applyFont="1" applyBorder="1" applyAlignment="1" applyProtection="1">
      <alignment horizontal="center" vertical="center" wrapText="1"/>
      <protection locked="0"/>
    </xf>
    <xf numFmtId="0" fontId="9" fillId="0" borderId="13" xfId="0" applyFont="1" applyBorder="1" applyAlignment="1">
      <alignment vertical="center" wrapText="1"/>
    </xf>
    <xf numFmtId="167" fontId="17" fillId="0" borderId="13" xfId="4" applyFont="1" applyBorder="1" applyAlignment="1">
      <alignment horizontal="center" vertical="center" wrapText="1"/>
    </xf>
    <xf numFmtId="0" fontId="9" fillId="0" borderId="14" xfId="0" applyFont="1" applyBorder="1" applyAlignment="1">
      <alignment horizontal="center" vertical="center" wrapText="1"/>
    </xf>
    <xf numFmtId="0" fontId="33" fillId="0" borderId="13" xfId="0" applyFont="1" applyBorder="1" applyAlignment="1">
      <alignment vertical="center" wrapText="1"/>
    </xf>
    <xf numFmtId="0" fontId="3" fillId="0" borderId="9" xfId="0" applyFont="1" applyBorder="1" applyAlignment="1">
      <alignment vertical="center" wrapText="1"/>
    </xf>
    <xf numFmtId="0" fontId="22" fillId="0" borderId="0" xfId="0" applyFont="1" applyAlignment="1">
      <alignment wrapText="1"/>
    </xf>
    <xf numFmtId="0" fontId="21" fillId="0" borderId="1" xfId="0" applyFont="1" applyBorder="1" applyAlignment="1">
      <alignment wrapText="1"/>
    </xf>
    <xf numFmtId="4" fontId="21" fillId="0" borderId="1" xfId="0" applyNumberFormat="1" applyFont="1" applyBorder="1" applyAlignment="1">
      <alignment wrapText="1"/>
    </xf>
    <xf numFmtId="4" fontId="21" fillId="0" borderId="2" xfId="0" applyNumberFormat="1" applyFont="1" applyBorder="1" applyAlignment="1">
      <alignment wrapText="1"/>
    </xf>
    <xf numFmtId="0" fontId="21" fillId="11" borderId="1" xfId="0" applyFont="1" applyFill="1" applyBorder="1" applyAlignment="1">
      <alignment wrapText="1"/>
    </xf>
    <xf numFmtId="4" fontId="20" fillId="0" borderId="2" xfId="0" applyNumberFormat="1" applyFont="1" applyBorder="1" applyAlignment="1">
      <alignment wrapText="1"/>
    </xf>
    <xf numFmtId="0" fontId="21" fillId="11" borderId="2" xfId="0" applyFont="1" applyFill="1" applyBorder="1" applyAlignment="1">
      <alignment wrapText="1"/>
    </xf>
    <xf numFmtId="4" fontId="21" fillId="11" borderId="2" xfId="0" applyNumberFormat="1" applyFont="1" applyFill="1" applyBorder="1" applyAlignment="1">
      <alignment wrapText="1"/>
    </xf>
    <xf numFmtId="4" fontId="21" fillId="0" borderId="13" xfId="0" applyNumberFormat="1" applyFont="1" applyBorder="1" applyAlignment="1">
      <alignment wrapText="1"/>
    </xf>
    <xf numFmtId="0" fontId="3" fillId="0" borderId="13" xfId="0" applyFont="1" applyBorder="1" applyAlignment="1" applyProtection="1">
      <alignment vertical="center" wrapText="1"/>
      <protection locked="0"/>
    </xf>
    <xf numFmtId="167" fontId="15" fillId="0" borderId="13" xfId="0" applyNumberFormat="1" applyFont="1" applyBorder="1" applyAlignment="1">
      <alignment vertical="center" wrapText="1"/>
    </xf>
    <xf numFmtId="49" fontId="17" fillId="0" borderId="3" xfId="0" applyNumberFormat="1" applyFont="1" applyBorder="1" applyAlignment="1" applyProtection="1">
      <alignment vertical="center" wrapText="1"/>
      <protection locked="0"/>
    </xf>
    <xf numFmtId="0" fontId="9" fillId="0" borderId="3" xfId="0" applyFont="1" applyBorder="1" applyAlignment="1">
      <alignment horizontal="center" vertical="center" wrapText="1"/>
    </xf>
    <xf numFmtId="0" fontId="21" fillId="0" borderId="13" xfId="0" applyFont="1" applyBorder="1" applyAlignment="1">
      <alignment wrapText="1"/>
    </xf>
    <xf numFmtId="0" fontId="60" fillId="0" borderId="0" xfId="0" applyFont="1"/>
    <xf numFmtId="0" fontId="61" fillId="14" borderId="14" xfId="0" applyFont="1" applyFill="1" applyBorder="1"/>
    <xf numFmtId="0" fontId="13" fillId="15" borderId="2" xfId="0" applyFont="1" applyFill="1" applyBorder="1"/>
    <xf numFmtId="0" fontId="10" fillId="14" borderId="2" xfId="0" applyFont="1" applyFill="1" applyBorder="1"/>
    <xf numFmtId="4" fontId="10" fillId="15" borderId="11" xfId="0" applyNumberFormat="1" applyFont="1" applyFill="1" applyBorder="1"/>
    <xf numFmtId="4" fontId="13" fillId="16" borderId="11" xfId="0" applyNumberFormat="1" applyFont="1" applyFill="1" applyBorder="1"/>
    <xf numFmtId="0" fontId="3" fillId="17" borderId="0" xfId="0" applyFont="1" applyFill="1" applyAlignment="1">
      <alignment wrapText="1"/>
    </xf>
    <xf numFmtId="0" fontId="3" fillId="0" borderId="0" xfId="0" applyFont="1" applyAlignment="1">
      <alignment wrapText="1"/>
    </xf>
    <xf numFmtId="0" fontId="8" fillId="17" borderId="0" xfId="0" applyFont="1" applyFill="1" applyAlignment="1">
      <alignment wrapText="1"/>
    </xf>
    <xf numFmtId="0" fontId="8" fillId="0" borderId="0" xfId="0" applyFont="1" applyAlignment="1">
      <alignment wrapText="1"/>
    </xf>
    <xf numFmtId="0" fontId="62" fillId="18" borderId="3" xfId="0" applyFont="1" applyFill="1" applyBorder="1" applyAlignment="1">
      <alignment wrapText="1"/>
    </xf>
    <xf numFmtId="0" fontId="62" fillId="18" borderId="20" xfId="0" applyFont="1" applyFill="1" applyBorder="1" applyAlignment="1">
      <alignment wrapText="1"/>
    </xf>
    <xf numFmtId="0" fontId="63" fillId="17" borderId="0" xfId="0" applyFont="1" applyFill="1" applyAlignment="1">
      <alignment wrapText="1"/>
    </xf>
    <xf numFmtId="0" fontId="3" fillId="0" borderId="1" xfId="0" applyFont="1" applyBorder="1" applyAlignment="1">
      <alignment wrapText="1"/>
    </xf>
    <xf numFmtId="0" fontId="21" fillId="0" borderId="8" xfId="0" applyFont="1" applyBorder="1"/>
    <xf numFmtId="4" fontId="21" fillId="0" borderId="11" xfId="0" applyNumberFormat="1" applyFont="1" applyBorder="1" applyAlignment="1">
      <alignment wrapText="1"/>
    </xf>
    <xf numFmtId="15" fontId="21" fillId="0" borderId="11" xfId="0" applyNumberFormat="1" applyFont="1" applyBorder="1" applyAlignment="1">
      <alignment wrapText="1"/>
    </xf>
    <xf numFmtId="0" fontId="15" fillId="17" borderId="0" xfId="0" applyFont="1" applyFill="1" applyAlignment="1">
      <alignment wrapText="1"/>
    </xf>
    <xf numFmtId="0" fontId="15" fillId="0" borderId="0" xfId="0" applyFont="1" applyAlignment="1">
      <alignment wrapText="1"/>
    </xf>
    <xf numFmtId="0" fontId="21" fillId="0" borderId="17" xfId="0" applyFont="1" applyBorder="1" applyAlignment="1">
      <alignment wrapText="1"/>
    </xf>
    <xf numFmtId="0" fontId="3" fillId="0" borderId="13" xfId="0" applyFont="1" applyBorder="1" applyAlignment="1">
      <alignment wrapText="1"/>
    </xf>
    <xf numFmtId="0" fontId="3" fillId="0" borderId="38" xfId="0" applyFont="1" applyBorder="1" applyAlignment="1">
      <alignment wrapText="1"/>
    </xf>
    <xf numFmtId="0" fontId="3" fillId="0" borderId="19" xfId="0" applyFont="1" applyBorder="1" applyAlignment="1">
      <alignment wrapText="1"/>
    </xf>
    <xf numFmtId="0" fontId="21" fillId="0" borderId="19" xfId="0" applyFont="1" applyBorder="1" applyAlignment="1">
      <alignment wrapText="1"/>
    </xf>
    <xf numFmtId="0" fontId="3" fillId="0" borderId="33" xfId="0" applyFont="1" applyBorder="1" applyAlignment="1">
      <alignment wrapText="1"/>
    </xf>
    <xf numFmtId="0" fontId="21" fillId="0" borderId="33" xfId="0" applyFont="1" applyBorder="1" applyAlignment="1">
      <alignment wrapText="1"/>
    </xf>
    <xf numFmtId="15" fontId="21" fillId="0" borderId="2" xfId="0" applyNumberFormat="1" applyFont="1" applyBorder="1" applyAlignment="1">
      <alignment wrapText="1"/>
    </xf>
    <xf numFmtId="0" fontId="3" fillId="0" borderId="9" xfId="0" applyFont="1" applyBorder="1" applyAlignment="1">
      <alignment wrapText="1"/>
    </xf>
    <xf numFmtId="0" fontId="21" fillId="0" borderId="9" xfId="0" applyFont="1" applyBorder="1" applyAlignment="1">
      <alignment wrapText="1"/>
    </xf>
    <xf numFmtId="4" fontId="21" fillId="0" borderId="9" xfId="0" applyNumberFormat="1" applyFont="1" applyBorder="1" applyAlignment="1">
      <alignment wrapText="1"/>
    </xf>
    <xf numFmtId="0" fontId="3" fillId="0" borderId="18" xfId="0" applyFont="1" applyBorder="1" applyAlignment="1">
      <alignment wrapText="1"/>
    </xf>
    <xf numFmtId="4" fontId="21" fillId="0" borderId="33" xfId="0" applyNumberFormat="1" applyFont="1" applyBorder="1" applyAlignment="1">
      <alignment wrapText="1"/>
    </xf>
    <xf numFmtId="0" fontId="21" fillId="0" borderId="8" xfId="0" applyFont="1" applyBorder="1" applyAlignment="1">
      <alignment wrapText="1"/>
    </xf>
    <xf numFmtId="15" fontId="21" fillId="0" borderId="8" xfId="0" applyNumberFormat="1" applyFont="1" applyBorder="1" applyAlignment="1">
      <alignment wrapText="1"/>
    </xf>
    <xf numFmtId="0" fontId="3" fillId="11" borderId="2" xfId="0" applyFont="1" applyFill="1" applyBorder="1" applyAlignment="1">
      <alignment wrapText="1"/>
    </xf>
    <xf numFmtId="0" fontId="21" fillId="11" borderId="19" xfId="0" applyFont="1" applyFill="1" applyBorder="1" applyAlignment="1">
      <alignment wrapText="1"/>
    </xf>
    <xf numFmtId="0" fontId="3" fillId="0" borderId="10" xfId="0" applyFont="1" applyBorder="1" applyAlignment="1">
      <alignment wrapText="1"/>
    </xf>
    <xf numFmtId="0" fontId="21" fillId="0" borderId="13" xfId="0" applyFont="1" applyBorder="1"/>
    <xf numFmtId="0" fontId="21" fillId="0" borderId="19" xfId="0" applyFont="1" applyBorder="1"/>
    <xf numFmtId="0" fontId="21" fillId="0" borderId="38" xfId="0" applyFont="1" applyBorder="1" applyAlignment="1">
      <alignment wrapText="1"/>
    </xf>
    <xf numFmtId="4" fontId="21" fillId="0" borderId="38" xfId="0" applyNumberFormat="1" applyFont="1" applyBorder="1" applyAlignment="1">
      <alignment wrapText="1"/>
    </xf>
    <xf numFmtId="0" fontId="3" fillId="0" borderId="8" xfId="0" applyFont="1" applyBorder="1" applyAlignment="1">
      <alignment wrapText="1"/>
    </xf>
    <xf numFmtId="0" fontId="64" fillId="0" borderId="11" xfId="0" applyFont="1" applyBorder="1" applyAlignment="1">
      <alignment wrapText="1"/>
    </xf>
    <xf numFmtId="4" fontId="64" fillId="0" borderId="11" xfId="0" applyNumberFormat="1" applyFont="1" applyBorder="1" applyAlignment="1">
      <alignment wrapText="1"/>
    </xf>
    <xf numFmtId="0" fontId="26" fillId="0" borderId="11" xfId="0" applyFont="1" applyBorder="1" applyAlignment="1">
      <alignment wrapText="1"/>
    </xf>
    <xf numFmtId="0" fontId="15" fillId="0" borderId="11" xfId="0" applyFont="1" applyBorder="1" applyAlignment="1">
      <alignment wrapText="1"/>
    </xf>
    <xf numFmtId="0" fontId="63" fillId="0" borderId="11" xfId="0" applyFont="1" applyBorder="1" applyAlignment="1">
      <alignment wrapText="1"/>
    </xf>
    <xf numFmtId="0" fontId="21" fillId="0" borderId="41" xfId="0" applyFont="1" applyBorder="1" applyAlignment="1">
      <alignment wrapText="1"/>
    </xf>
    <xf numFmtId="0" fontId="21" fillId="0" borderId="40" xfId="0" applyFont="1" applyBorder="1" applyAlignment="1">
      <alignment wrapText="1"/>
    </xf>
    <xf numFmtId="4" fontId="3" fillId="0" borderId="11" xfId="0" applyNumberFormat="1" applyFont="1" applyBorder="1" applyAlignment="1">
      <alignment wrapText="1"/>
    </xf>
    <xf numFmtId="0" fontId="65" fillId="0" borderId="0" xfId="0" applyFont="1" applyAlignment="1">
      <alignment wrapText="1"/>
    </xf>
    <xf numFmtId="0" fontId="66" fillId="0" borderId="0" xfId="0" applyFont="1" applyAlignment="1">
      <alignment wrapText="1"/>
    </xf>
    <xf numFmtId="4" fontId="64" fillId="0" borderId="0" xfId="0" applyNumberFormat="1" applyFont="1" applyAlignment="1">
      <alignment wrapText="1"/>
    </xf>
    <xf numFmtId="0" fontId="65" fillId="0" borderId="11" xfId="0" applyFont="1" applyBorder="1" applyAlignment="1">
      <alignment wrapText="1"/>
    </xf>
    <xf numFmtId="4" fontId="65" fillId="0" borderId="11" xfId="0" applyNumberFormat="1" applyFont="1" applyBorder="1" applyAlignment="1">
      <alignment wrapText="1"/>
    </xf>
    <xf numFmtId="0" fontId="21" fillId="0" borderId="38" xfId="0" applyFont="1" applyBorder="1" applyAlignment="1">
      <alignment horizontal="left" vertical="center" wrapText="1"/>
    </xf>
    <xf numFmtId="0" fontId="21" fillId="0" borderId="38" xfId="0" applyFont="1" applyBorder="1" applyAlignment="1">
      <alignment vertical="center" wrapText="1"/>
    </xf>
    <xf numFmtId="0" fontId="62" fillId="18" borderId="20" xfId="0" applyFont="1" applyFill="1" applyBorder="1" applyAlignment="1">
      <alignment horizontal="center" wrapText="1"/>
    </xf>
    <xf numFmtId="0" fontId="62" fillId="18" borderId="20" xfId="0" applyFont="1" applyFill="1" applyBorder="1" applyAlignment="1">
      <alignment horizontal="center" vertical="center" wrapText="1"/>
    </xf>
    <xf numFmtId="0" fontId="0" fillId="0" borderId="13" xfId="0" applyBorder="1"/>
    <xf numFmtId="1" fontId="3" fillId="0" borderId="11" xfId="0" applyNumberFormat="1" applyFont="1" applyBorder="1" applyAlignment="1">
      <alignment wrapText="1"/>
    </xf>
    <xf numFmtId="0" fontId="61" fillId="14" borderId="42" xfId="0" applyFont="1" applyFill="1" applyBorder="1"/>
    <xf numFmtId="0" fontId="3" fillId="0" borderId="11" xfId="0" applyFont="1" applyBorder="1" applyAlignment="1">
      <alignment horizontal="right" wrapText="1"/>
    </xf>
    <xf numFmtId="0" fontId="21" fillId="0" borderId="11" xfId="0" applyFont="1" applyBorder="1" applyAlignment="1">
      <alignment vertical="center" wrapText="1"/>
    </xf>
    <xf numFmtId="0" fontId="3" fillId="0" borderId="11" xfId="0" applyFont="1" applyBorder="1" applyAlignment="1">
      <alignment vertical="center" wrapText="1"/>
    </xf>
    <xf numFmtId="4" fontId="3" fillId="0" borderId="11" xfId="0" applyNumberFormat="1" applyFont="1" applyBorder="1" applyAlignment="1">
      <alignment vertical="center" wrapText="1"/>
    </xf>
    <xf numFmtId="0" fontId="62" fillId="18" borderId="20" xfId="0" applyFont="1" applyFill="1" applyBorder="1" applyAlignment="1">
      <alignment vertical="center" wrapText="1"/>
    </xf>
    <xf numFmtId="0" fontId="21" fillId="0" borderId="11" xfId="0" applyFont="1" applyBorder="1" applyAlignment="1">
      <alignment horizontal="left" vertical="center" wrapText="1"/>
    </xf>
    <xf numFmtId="4" fontId="21" fillId="0" borderId="11" xfId="0" applyNumberFormat="1" applyFont="1" applyBorder="1" applyAlignment="1">
      <alignment vertical="center" wrapText="1"/>
    </xf>
    <xf numFmtId="15" fontId="21" fillId="0" borderId="11" xfId="0" applyNumberFormat="1" applyFont="1" applyBorder="1" applyAlignment="1">
      <alignment vertical="center" wrapText="1"/>
    </xf>
    <xf numFmtId="4" fontId="3" fillId="0" borderId="0" xfId="0" applyNumberFormat="1" applyFont="1" applyAlignment="1">
      <alignment wrapText="1"/>
    </xf>
    <xf numFmtId="4" fontId="21" fillId="0" borderId="11" xfId="0" applyNumberFormat="1" applyFont="1" applyBorder="1" applyAlignment="1">
      <alignment horizontal="right" vertical="center" wrapText="1"/>
    </xf>
    <xf numFmtId="0" fontId="21" fillId="0" borderId="11" xfId="0" applyFont="1" applyBorder="1" applyAlignment="1">
      <alignment horizontal="center" vertical="center" wrapText="1"/>
    </xf>
    <xf numFmtId="4" fontId="3" fillId="0" borderId="9" xfId="0" applyNumberFormat="1" applyFont="1" applyBorder="1" applyAlignment="1">
      <alignment wrapText="1"/>
    </xf>
    <xf numFmtId="0" fontId="21" fillId="0" borderId="13" xfId="0" applyFont="1" applyBorder="1" applyAlignment="1">
      <alignment horizontal="left" vertical="center" wrapText="1"/>
    </xf>
    <xf numFmtId="0" fontId="3" fillId="0" borderId="36" xfId="0" applyFont="1" applyBorder="1" applyAlignment="1">
      <alignment wrapText="1"/>
    </xf>
    <xf numFmtId="4" fontId="3" fillId="0" borderId="22" xfId="0" applyNumberFormat="1" applyFont="1" applyBorder="1" applyAlignment="1">
      <alignment wrapText="1"/>
    </xf>
    <xf numFmtId="49" fontId="21" fillId="0" borderId="11" xfId="0" applyNumberFormat="1" applyFont="1" applyBorder="1"/>
    <xf numFmtId="15" fontId="21" fillId="0" borderId="11" xfId="0" applyNumberFormat="1" applyFont="1" applyBorder="1" applyAlignment="1">
      <alignment horizontal="center" vertical="center" wrapText="1"/>
    </xf>
    <xf numFmtId="0" fontId="3" fillId="0" borderId="11" xfId="0" applyFont="1" applyBorder="1" applyAlignment="1">
      <alignment horizontal="left" vertical="center" wrapText="1"/>
    </xf>
    <xf numFmtId="0" fontId="3" fillId="17" borderId="13" xfId="0" applyFont="1" applyFill="1" applyBorder="1" applyAlignment="1">
      <alignment wrapText="1"/>
    </xf>
    <xf numFmtId="0" fontId="3" fillId="0" borderId="22" xfId="0" applyFont="1" applyBorder="1" applyAlignment="1">
      <alignment wrapText="1"/>
    </xf>
    <xf numFmtId="1" fontId="3" fillId="0" borderId="13" xfId="0" applyNumberFormat="1" applyFont="1" applyBorder="1" applyAlignment="1">
      <alignment wrapText="1"/>
    </xf>
    <xf numFmtId="15" fontId="21" fillId="0" borderId="9" xfId="0" applyNumberFormat="1" applyFont="1" applyBorder="1" applyAlignment="1">
      <alignment wrapText="1"/>
    </xf>
    <xf numFmtId="0" fontId="21" fillId="0" borderId="36" xfId="0" applyFont="1" applyBorder="1" applyAlignment="1">
      <alignment wrapText="1"/>
    </xf>
    <xf numFmtId="0" fontId="21" fillId="0" borderId="36" xfId="0" applyFont="1" applyBorder="1"/>
    <xf numFmtId="0" fontId="21" fillId="0" borderId="41" xfId="0" applyFont="1" applyBorder="1"/>
    <xf numFmtId="0" fontId="3" fillId="13" borderId="2" xfId="0" applyFont="1" applyFill="1" applyBorder="1" applyAlignment="1">
      <alignment wrapText="1"/>
    </xf>
    <xf numFmtId="0" fontId="21" fillId="13" borderId="11" xfId="0" applyFont="1" applyFill="1" applyBorder="1" applyAlignment="1">
      <alignment wrapText="1"/>
    </xf>
    <xf numFmtId="0" fontId="3" fillId="13" borderId="1" xfId="0" applyFont="1" applyFill="1" applyBorder="1" applyAlignment="1">
      <alignment wrapText="1"/>
    </xf>
    <xf numFmtId="0" fontId="3" fillId="20" borderId="0" xfId="0" applyFont="1" applyFill="1" applyAlignment="1">
      <alignment wrapText="1"/>
    </xf>
    <xf numFmtId="0" fontId="3" fillId="13" borderId="0" xfId="0" applyFont="1" applyFill="1" applyAlignment="1">
      <alignment vertical="center" wrapText="1"/>
    </xf>
    <xf numFmtId="0" fontId="3" fillId="20" borderId="13" xfId="0" applyFont="1" applyFill="1" applyBorder="1" applyAlignment="1">
      <alignment wrapText="1"/>
    </xf>
    <xf numFmtId="0" fontId="3" fillId="13" borderId="22" xfId="0" applyFont="1" applyFill="1" applyBorder="1" applyAlignment="1">
      <alignment wrapText="1"/>
    </xf>
    <xf numFmtId="167" fontId="21" fillId="0" borderId="11" xfId="0" applyNumberFormat="1" applyFont="1" applyBorder="1" applyAlignment="1">
      <alignment wrapText="1"/>
    </xf>
    <xf numFmtId="0" fontId="69" fillId="0" borderId="1" xfId="0" applyFont="1" applyBorder="1" applyAlignment="1">
      <alignment wrapText="1"/>
    </xf>
    <xf numFmtId="0" fontId="69" fillId="0" borderId="8" xfId="0" applyFont="1" applyBorder="1"/>
    <xf numFmtId="0" fontId="69" fillId="0" borderId="2" xfId="0" applyFont="1" applyBorder="1"/>
    <xf numFmtId="0" fontId="69" fillId="0" borderId="11" xfId="0" applyFont="1" applyBorder="1"/>
    <xf numFmtId="0" fontId="69" fillId="0" borderId="1" xfId="0" applyFont="1" applyBorder="1"/>
    <xf numFmtId="0" fontId="69" fillId="0" borderId="2" xfId="0" applyFont="1" applyBorder="1" applyAlignment="1">
      <alignment wrapText="1"/>
    </xf>
    <xf numFmtId="0" fontId="69" fillId="0" borderId="11" xfId="0" applyFont="1" applyBorder="1" applyAlignment="1">
      <alignment vertical="center"/>
    </xf>
    <xf numFmtId="0" fontId="15" fillId="0" borderId="13" xfId="0" applyFont="1" applyBorder="1" applyAlignment="1">
      <alignment vertical="center" wrapText="1"/>
    </xf>
    <xf numFmtId="0" fontId="15" fillId="0" borderId="13" xfId="0" applyFont="1" applyBorder="1" applyAlignment="1">
      <alignment horizontal="center" vertical="center" wrapText="1"/>
    </xf>
    <xf numFmtId="167" fontId="15" fillId="0" borderId="13" xfId="0" applyNumberFormat="1" applyFont="1" applyBorder="1" applyAlignment="1">
      <alignment horizontal="center" vertical="center" wrapText="1"/>
    </xf>
    <xf numFmtId="0" fontId="17" fillId="0" borderId="3" xfId="0" applyFont="1" applyBorder="1" applyAlignment="1">
      <alignment horizontal="center" vertical="center" wrapText="1"/>
    </xf>
    <xf numFmtId="49" fontId="15" fillId="0" borderId="3" xfId="0" applyNumberFormat="1" applyFont="1" applyBorder="1" applyAlignment="1" applyProtection="1">
      <alignment horizontal="center" vertical="center" wrapText="1"/>
      <protection locked="0"/>
    </xf>
    <xf numFmtId="49" fontId="15" fillId="0" borderId="10" xfId="0" applyNumberFormat="1" applyFont="1" applyBorder="1" applyAlignment="1" applyProtection="1">
      <alignment horizontal="center" vertical="center" wrapText="1"/>
      <protection locked="0"/>
    </xf>
    <xf numFmtId="167" fontId="17" fillId="0" borderId="10" xfId="4" applyFont="1" applyBorder="1" applyAlignment="1">
      <alignment horizontal="center" vertical="center" wrapText="1"/>
    </xf>
    <xf numFmtId="1" fontId="15" fillId="0" borderId="3" xfId="1" applyNumberFormat="1" applyFont="1" applyBorder="1" applyAlignment="1" applyProtection="1">
      <alignment horizontal="center" vertical="center" wrapText="1"/>
      <protection locked="0"/>
    </xf>
    <xf numFmtId="0" fontId="3" fillId="0" borderId="0" xfId="0" applyFont="1" applyAlignment="1">
      <alignment horizontal="center" vertical="center" wrapText="1"/>
    </xf>
    <xf numFmtId="0" fontId="21" fillId="0" borderId="11" xfId="0" applyFont="1" applyFill="1" applyBorder="1" applyAlignment="1">
      <alignment wrapText="1"/>
    </xf>
    <xf numFmtId="0" fontId="21" fillId="0" borderId="11" xfId="0" applyFont="1" applyFill="1" applyBorder="1" applyAlignment="1">
      <alignment horizontal="center" vertical="center" wrapText="1"/>
    </xf>
    <xf numFmtId="0" fontId="3" fillId="0" borderId="36" xfId="0" applyFont="1" applyFill="1" applyBorder="1" applyAlignment="1">
      <alignment wrapText="1"/>
    </xf>
    <xf numFmtId="0" fontId="21" fillId="0" borderId="13" xfId="0" applyFont="1" applyFill="1" applyBorder="1" applyAlignment="1">
      <alignment horizontal="left" vertical="center" wrapText="1"/>
    </xf>
    <xf numFmtId="0" fontId="21" fillId="0" borderId="36" xfId="0" applyFont="1" applyFill="1" applyBorder="1" applyAlignment="1">
      <alignment wrapText="1"/>
    </xf>
    <xf numFmtId="0" fontId="21" fillId="0" borderId="13" xfId="0" applyFont="1" applyFill="1" applyBorder="1" applyAlignment="1">
      <alignment wrapText="1"/>
    </xf>
    <xf numFmtId="0" fontId="3" fillId="0" borderId="13" xfId="0" applyFont="1" applyFill="1" applyBorder="1" applyAlignment="1">
      <alignment wrapText="1"/>
    </xf>
    <xf numFmtId="4" fontId="21" fillId="0" borderId="13" xfId="0" applyNumberFormat="1" applyFont="1" applyFill="1" applyBorder="1" applyAlignment="1">
      <alignment wrapText="1"/>
    </xf>
    <xf numFmtId="1" fontId="3" fillId="0" borderId="13" xfId="0" applyNumberFormat="1" applyFont="1" applyFill="1" applyBorder="1" applyAlignment="1">
      <alignment wrapText="1"/>
    </xf>
    <xf numFmtId="15" fontId="21" fillId="0" borderId="11" xfId="0" applyNumberFormat="1" applyFont="1" applyFill="1" applyBorder="1" applyAlignment="1">
      <alignment wrapText="1"/>
    </xf>
    <xf numFmtId="0" fontId="3" fillId="0" borderId="0" xfId="0" applyFont="1" applyFill="1" applyAlignment="1">
      <alignment wrapText="1"/>
    </xf>
    <xf numFmtId="0" fontId="3" fillId="0" borderId="2" xfId="0" applyFont="1" applyFill="1" applyBorder="1" applyAlignment="1">
      <alignment wrapText="1"/>
    </xf>
    <xf numFmtId="0" fontId="3" fillId="0" borderId="11" xfId="0" applyFont="1" applyFill="1" applyBorder="1" applyAlignment="1">
      <alignment wrapText="1"/>
    </xf>
    <xf numFmtId="4" fontId="21" fillId="0" borderId="11" xfId="0" applyNumberFormat="1" applyFont="1" applyFill="1" applyBorder="1" applyAlignment="1">
      <alignment wrapText="1"/>
    </xf>
    <xf numFmtId="0" fontId="3" fillId="0" borderId="8" xfId="0" applyFont="1" applyFill="1" applyBorder="1" applyAlignment="1">
      <alignment wrapText="1"/>
    </xf>
    <xf numFmtId="0" fontId="3" fillId="0" borderId="0" xfId="0" applyFont="1" applyFill="1" applyAlignment="1">
      <alignment vertical="center" wrapText="1"/>
    </xf>
    <xf numFmtId="0" fontId="3" fillId="0" borderId="1" xfId="0" applyFont="1" applyFill="1" applyBorder="1" applyAlignment="1">
      <alignment wrapText="1"/>
    </xf>
    <xf numFmtId="0" fontId="21" fillId="0" borderId="19" xfId="0" applyFont="1" applyFill="1" applyBorder="1" applyAlignment="1">
      <alignment wrapText="1"/>
    </xf>
    <xf numFmtId="0" fontId="3" fillId="0" borderId="19" xfId="0" applyFont="1" applyFill="1" applyBorder="1" applyAlignment="1">
      <alignment wrapText="1"/>
    </xf>
    <xf numFmtId="15" fontId="21" fillId="0" borderId="9" xfId="0" applyNumberFormat="1" applyFont="1" applyFill="1" applyBorder="1" applyAlignment="1">
      <alignment wrapText="1"/>
    </xf>
    <xf numFmtId="49" fontId="21" fillId="0" borderId="11" xfId="0" applyNumberFormat="1" applyFont="1" applyFill="1" applyBorder="1"/>
    <xf numFmtId="1" fontId="3" fillId="0" borderId="11" xfId="0" applyNumberFormat="1" applyFont="1" applyFill="1" applyBorder="1" applyAlignment="1">
      <alignment wrapText="1"/>
    </xf>
    <xf numFmtId="15" fontId="21" fillId="0" borderId="11" xfId="0" applyNumberFormat="1" applyFont="1" applyFill="1" applyBorder="1" applyAlignment="1">
      <alignment horizontal="center" vertical="center" wrapText="1"/>
    </xf>
    <xf numFmtId="0" fontId="21" fillId="0" borderId="11" xfId="0" applyFont="1" applyFill="1" applyBorder="1"/>
    <xf numFmtId="167" fontId="21" fillId="0" borderId="11" xfId="0" applyNumberFormat="1" applyFont="1" applyFill="1" applyBorder="1" applyAlignment="1">
      <alignment wrapText="1"/>
    </xf>
    <xf numFmtId="0" fontId="21" fillId="0" borderId="18" xfId="0" applyFont="1" applyFill="1" applyBorder="1" applyAlignment="1">
      <alignment wrapText="1"/>
    </xf>
    <xf numFmtId="0" fontId="15" fillId="0" borderId="0" xfId="0" applyFont="1" applyFill="1" applyAlignment="1">
      <alignment wrapText="1"/>
    </xf>
    <xf numFmtId="0" fontId="3" fillId="0" borderId="33" xfId="0" applyFont="1" applyFill="1" applyBorder="1" applyAlignment="1">
      <alignment wrapText="1"/>
    </xf>
    <xf numFmtId="0" fontId="21" fillId="0" borderId="9" xfId="0" applyFont="1" applyFill="1" applyBorder="1" applyAlignment="1">
      <alignment wrapText="1"/>
    </xf>
    <xf numFmtId="0" fontId="20" fillId="0" borderId="9" xfId="0" applyFont="1" applyFill="1" applyBorder="1" applyAlignment="1">
      <alignment wrapText="1"/>
    </xf>
    <xf numFmtId="0" fontId="3" fillId="0" borderId="9" xfId="0" applyFont="1" applyFill="1" applyBorder="1" applyAlignment="1">
      <alignment wrapText="1"/>
    </xf>
    <xf numFmtId="0" fontId="15" fillId="0" borderId="0" xfId="0" applyFont="1" applyFill="1" applyAlignment="1">
      <alignment vertical="center" wrapText="1"/>
    </xf>
    <xf numFmtId="4" fontId="21" fillId="0" borderId="9" xfId="0" applyNumberFormat="1" applyFont="1" applyFill="1" applyBorder="1" applyAlignment="1">
      <alignment wrapText="1"/>
    </xf>
    <xf numFmtId="0" fontId="21" fillId="0" borderId="38" xfId="0" applyFont="1" applyFill="1" applyBorder="1" applyAlignment="1">
      <alignment wrapText="1"/>
    </xf>
    <xf numFmtId="4" fontId="3" fillId="0" borderId="11" xfId="0" applyNumberFormat="1" applyFont="1" applyFill="1" applyBorder="1" applyAlignment="1">
      <alignment vertical="center" wrapText="1"/>
    </xf>
    <xf numFmtId="0" fontId="0" fillId="0" borderId="13" xfId="0" applyFill="1" applyBorder="1"/>
    <xf numFmtId="0" fontId="0" fillId="0" borderId="0" xfId="0" applyFill="1"/>
    <xf numFmtId="0" fontId="3" fillId="0" borderId="10" xfId="0" applyFont="1" applyFill="1" applyBorder="1" applyAlignment="1">
      <alignment wrapText="1"/>
    </xf>
    <xf numFmtId="0" fontId="0" fillId="0" borderId="19" xfId="0" applyFill="1" applyBorder="1"/>
    <xf numFmtId="0" fontId="21" fillId="0" borderId="11" xfId="0" applyFont="1" applyFill="1" applyBorder="1" applyAlignment="1">
      <alignment horizontal="left" vertical="center" wrapText="1"/>
    </xf>
    <xf numFmtId="4" fontId="21" fillId="0" borderId="11" xfId="0" applyNumberFormat="1" applyFont="1" applyFill="1" applyBorder="1" applyAlignment="1">
      <alignment horizontal="right" vertical="center" wrapText="1"/>
    </xf>
    <xf numFmtId="0" fontId="21" fillId="0" borderId="8" xfId="0" applyFont="1" applyFill="1" applyBorder="1" applyAlignment="1">
      <alignment wrapText="1"/>
    </xf>
    <xf numFmtId="0" fontId="3" fillId="17" borderId="0" xfId="0" applyFont="1" applyFill="1" applyAlignment="1">
      <alignment horizontal="center" wrapText="1"/>
    </xf>
    <xf numFmtId="0" fontId="3" fillId="0" borderId="0" xfId="0" applyFont="1" applyAlignment="1">
      <alignment horizontal="center" wrapText="1"/>
    </xf>
    <xf numFmtId="0" fontId="21" fillId="0" borderId="11" xfId="0" applyFont="1" applyBorder="1" applyAlignment="1">
      <alignment horizontal="center" wrapText="1"/>
    </xf>
    <xf numFmtId="0" fontId="21" fillId="0" borderId="11" xfId="0" applyFont="1" applyFill="1" applyBorder="1" applyAlignment="1">
      <alignment horizontal="center" wrapText="1"/>
    </xf>
    <xf numFmtId="0" fontId="21" fillId="0" borderId="9" xfId="0" applyFont="1" applyBorder="1" applyAlignment="1">
      <alignment horizontal="center" wrapText="1"/>
    </xf>
    <xf numFmtId="0" fontId="21" fillId="0" borderId="13" xfId="0" applyFont="1" applyBorder="1" applyAlignment="1">
      <alignment horizontal="center" wrapText="1"/>
    </xf>
    <xf numFmtId="0" fontId="21" fillId="0" borderId="0" xfId="0" applyFont="1" applyAlignment="1">
      <alignment horizontal="center" wrapText="1"/>
    </xf>
    <xf numFmtId="0" fontId="66" fillId="0" borderId="0" xfId="0" applyFont="1" applyAlignment="1">
      <alignment horizontal="center" wrapText="1"/>
    </xf>
    <xf numFmtId="0" fontId="0" fillId="0" borderId="0" xfId="0" applyAlignment="1">
      <alignment horizontal="center"/>
    </xf>
    <xf numFmtId="0" fontId="3" fillId="0" borderId="11" xfId="0" applyFont="1" applyBorder="1" applyAlignment="1">
      <alignment horizontal="center" wrapText="1"/>
    </xf>
    <xf numFmtId="0" fontId="3" fillId="0" borderId="11" xfId="0" applyFont="1" applyFill="1" applyBorder="1" applyAlignment="1">
      <alignment horizontal="center" wrapText="1"/>
    </xf>
    <xf numFmtId="0" fontId="3" fillId="0" borderId="11" xfId="0" applyFont="1" applyFill="1" applyBorder="1" applyAlignment="1">
      <alignment horizontal="center" vertical="center" wrapText="1"/>
    </xf>
    <xf numFmtId="0" fontId="3" fillId="0" borderId="9" xfId="0" applyFont="1" applyBorder="1" applyAlignment="1">
      <alignment horizontal="center" wrapText="1"/>
    </xf>
    <xf numFmtId="0" fontId="3" fillId="0" borderId="13" xfId="0" applyFont="1" applyBorder="1" applyAlignment="1">
      <alignment horizontal="center" wrapText="1"/>
    </xf>
    <xf numFmtId="0" fontId="65" fillId="0" borderId="0" xfId="0" applyFont="1" applyAlignment="1">
      <alignment horizontal="center" wrapText="1"/>
    </xf>
    <xf numFmtId="0" fontId="21" fillId="0" borderId="2" xfId="0" applyFont="1" applyBorder="1" applyAlignment="1">
      <alignment horizontal="center" wrapText="1"/>
    </xf>
    <xf numFmtId="0" fontId="21" fillId="0" borderId="9" xfId="0" applyFont="1" applyFill="1" applyBorder="1" applyAlignment="1">
      <alignment horizontal="center" wrapText="1"/>
    </xf>
    <xf numFmtId="0" fontId="3" fillId="0" borderId="9" xfId="0" applyFont="1" applyFill="1" applyBorder="1" applyAlignment="1">
      <alignment horizontal="center" wrapText="1"/>
    </xf>
    <xf numFmtId="0" fontId="21" fillId="0" borderId="13" xfId="0" applyFont="1" applyFill="1" applyBorder="1" applyAlignment="1">
      <alignment horizontal="center" wrapText="1"/>
    </xf>
    <xf numFmtId="0" fontId="3" fillId="0" borderId="13" xfId="0" applyFont="1" applyFill="1" applyBorder="1" applyAlignment="1">
      <alignment horizontal="center" wrapText="1"/>
    </xf>
    <xf numFmtId="0" fontId="3" fillId="0" borderId="22" xfId="0" applyFont="1" applyBorder="1" applyAlignment="1">
      <alignment horizontal="center" wrapText="1"/>
    </xf>
    <xf numFmtId="0" fontId="3" fillId="0" borderId="22" xfId="0" applyFont="1" applyFill="1" applyBorder="1" applyAlignment="1">
      <alignment horizontal="center" wrapText="1"/>
    </xf>
    <xf numFmtId="0" fontId="21" fillId="0" borderId="2" xfId="0" applyFont="1" applyFill="1" applyBorder="1" applyAlignment="1">
      <alignment horizontal="center" wrapText="1"/>
    </xf>
    <xf numFmtId="0" fontId="3" fillId="0" borderId="8" xfId="0" applyFont="1" applyBorder="1" applyAlignment="1">
      <alignment horizontal="center" wrapText="1"/>
    </xf>
    <xf numFmtId="16" fontId="21" fillId="0" borderId="11" xfId="0" applyNumberFormat="1" applyFont="1" applyBorder="1" applyAlignment="1">
      <alignment wrapText="1"/>
    </xf>
    <xf numFmtId="0" fontId="0" fillId="0" borderId="0" xfId="0" applyAlignment="1"/>
    <xf numFmtId="0" fontId="63" fillId="17" borderId="0" xfId="0" applyFont="1" applyFill="1" applyAlignment="1">
      <alignment wrapText="1"/>
    </xf>
    <xf numFmtId="0" fontId="63" fillId="17" borderId="40" xfId="0" applyFont="1" applyFill="1" applyBorder="1" applyAlignment="1">
      <alignment wrapText="1"/>
    </xf>
    <xf numFmtId="0" fontId="3" fillId="19" borderId="6" xfId="0" applyFont="1" applyFill="1" applyBorder="1" applyAlignment="1">
      <alignment wrapText="1"/>
    </xf>
    <xf numFmtId="0" fontId="3" fillId="19" borderId="7" xfId="0" applyFont="1" applyFill="1" applyBorder="1" applyAlignment="1">
      <alignment wrapText="1"/>
    </xf>
    <xf numFmtId="0" fontId="3" fillId="19" borderId="39" xfId="0" applyFont="1" applyFill="1" applyBorder="1" applyAlignment="1">
      <alignment wrapText="1"/>
    </xf>
    <xf numFmtId="0" fontId="16" fillId="4" borderId="0" xfId="0" applyFont="1" applyFill="1" applyAlignment="1">
      <alignment horizontal="left" vertical="center" wrapText="1"/>
    </xf>
    <xf numFmtId="0" fontId="16" fillId="0" borderId="0" xfId="0" applyFont="1" applyAlignment="1">
      <alignment horizontal="center" vertical="center" wrapText="1"/>
    </xf>
    <xf numFmtId="169" fontId="16" fillId="4" borderId="0" xfId="0" applyNumberFormat="1" applyFont="1" applyFill="1" applyAlignment="1">
      <alignment horizontal="left" vertical="center" wrapText="1"/>
    </xf>
    <xf numFmtId="0" fontId="16" fillId="4" borderId="0" xfId="0" applyFont="1" applyFill="1" applyAlignment="1">
      <alignment horizontal="center" vertical="center" wrapText="1"/>
    </xf>
    <xf numFmtId="0" fontId="16" fillId="4" borderId="9"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63" fillId="17" borderId="0" xfId="0" applyFont="1" applyFill="1" applyAlignment="1">
      <alignment horizontal="center" wrapText="1"/>
    </xf>
    <xf numFmtId="0" fontId="63" fillId="17" borderId="40" xfId="0" applyFont="1" applyFill="1" applyBorder="1" applyAlignment="1">
      <alignment horizontal="center" wrapText="1"/>
    </xf>
    <xf numFmtId="0" fontId="15" fillId="0" borderId="1" xfId="0" applyFont="1" applyBorder="1" applyAlignment="1">
      <alignment horizontal="center" vertical="center" wrapText="1"/>
    </xf>
    <xf numFmtId="0" fontId="51" fillId="13" borderId="18" xfId="0" applyFont="1" applyFill="1" applyBorder="1" applyAlignment="1">
      <alignment horizontal="right" vertical="center" wrapText="1"/>
    </xf>
    <xf numFmtId="0" fontId="51" fillId="13" borderId="13" xfId="0" applyFont="1" applyFill="1" applyBorder="1" applyAlignment="1">
      <alignment horizontal="right" vertical="center" wrapText="1"/>
    </xf>
    <xf numFmtId="0" fontId="3" fillId="5" borderId="38"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38" xfId="0" applyFont="1" applyFill="1" applyBorder="1" applyAlignment="1">
      <alignment horizontal="center" vertical="center" wrapText="1"/>
    </xf>
    <xf numFmtId="0" fontId="15" fillId="0" borderId="0" xfId="0" applyFont="1" applyAlignment="1">
      <alignment horizontal="center" vertical="center" wrapText="1"/>
    </xf>
    <xf numFmtId="0" fontId="15" fillId="0" borderId="9" xfId="0" applyFont="1" applyBorder="1" applyAlignment="1">
      <alignment horizontal="center" vertical="center" wrapText="1"/>
    </xf>
    <xf numFmtId="0" fontId="38" fillId="0" borderId="0" xfId="0" applyFont="1" applyAlignment="1">
      <alignment horizontal="center" vertical="center" wrapText="1"/>
    </xf>
    <xf numFmtId="0" fontId="34" fillId="5" borderId="7" xfId="0" applyFont="1" applyFill="1" applyBorder="1" applyAlignment="1">
      <alignment horizontal="center" vertical="center" wrapText="1"/>
    </xf>
    <xf numFmtId="0" fontId="33" fillId="5" borderId="7"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20" fillId="9" borderId="6" xfId="0" applyFont="1" applyFill="1" applyBorder="1" applyAlignment="1"/>
    <xf numFmtId="0" fontId="20" fillId="9" borderId="7" xfId="0" applyFont="1" applyFill="1" applyBorder="1" applyAlignment="1"/>
    <xf numFmtId="0" fontId="20" fillId="9" borderId="8" xfId="0" applyFont="1" applyFill="1" applyBorder="1" applyAlignment="1"/>
    <xf numFmtId="0" fontId="20" fillId="6" borderId="3" xfId="0" applyFont="1" applyFill="1" applyBorder="1" applyAlignment="1">
      <alignment wrapText="1"/>
    </xf>
    <xf numFmtId="0" fontId="20" fillId="6" borderId="10" xfId="0" applyFont="1" applyFill="1" applyBorder="1" applyAlignment="1">
      <alignment wrapText="1"/>
    </xf>
    <xf numFmtId="0" fontId="20" fillId="6" borderId="2" xfId="0" applyFont="1" applyFill="1" applyBorder="1" applyAlignment="1">
      <alignment wrapText="1"/>
    </xf>
    <xf numFmtId="0" fontId="20" fillId="6" borderId="7" xfId="0" applyFont="1" applyFill="1" applyBorder="1" applyAlignment="1">
      <alignment wrapText="1"/>
    </xf>
    <xf numFmtId="0" fontId="20" fillId="6" borderId="8" xfId="0" applyFont="1" applyFill="1" applyBorder="1" applyAlignment="1">
      <alignment wrapText="1"/>
    </xf>
    <xf numFmtId="0" fontId="61" fillId="14" borderId="7" xfId="0" applyFont="1" applyFill="1" applyBorder="1" applyAlignment="1"/>
    <xf numFmtId="0" fontId="61" fillId="14" borderId="8" xfId="0" applyFont="1" applyFill="1" applyBorder="1" applyAlignment="1"/>
    <xf numFmtId="0" fontId="13" fillId="16" borderId="6" xfId="0" applyFont="1" applyFill="1" applyBorder="1" applyAlignment="1"/>
    <xf numFmtId="0" fontId="13" fillId="16" borderId="39" xfId="0" applyFont="1" applyFill="1" applyBorder="1" applyAlignment="1"/>
    <xf numFmtId="0" fontId="21" fillId="0" borderId="0" xfId="0" applyFont="1" applyAlignment="1">
      <alignment horizontal="center" vertical="center" wrapText="1"/>
    </xf>
  </cellXfs>
  <cellStyles count="6">
    <cellStyle name="Comma" xfId="4" builtinId="3"/>
    <cellStyle name="Currency 2" xfId="3" xr:uid="{00000000-0005-0000-0000-000001000000}"/>
    <cellStyle name="Normal" xfId="0" builtinId="0"/>
    <cellStyle name="Normal 2" xfId="2" xr:uid="{00000000-0005-0000-0000-000003000000}"/>
    <cellStyle name="Normal 3" xfId="5" xr:uid="{D22F8D54-1D3E-4857-BE60-8D15E9F8D0EC}"/>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2024  Annual Procurement Plan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GH"/>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AEA-4E4E-9E6C-4E50BCF4B93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AEA-4E4E-9E6C-4E50BCF4B93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AEA-4E4E-9E6C-4E50BCF4B93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AEA-4E4E-9E6C-4E50BCF4B935}"/>
              </c:ext>
            </c:extLst>
          </c:dPt>
          <c:cat>
            <c:strRef>
              <c:f>'Overall Summary'!$B$3:$B$6</c:f>
              <c:strCache>
                <c:ptCount val="4"/>
                <c:pt idx="0">
                  <c:v>GOODS</c:v>
                </c:pt>
                <c:pt idx="1">
                  <c:v>WORKS</c:v>
                </c:pt>
                <c:pt idx="2">
                  <c:v>CONSULTANCY SERVICES</c:v>
                </c:pt>
                <c:pt idx="3">
                  <c:v>NON-CONSULTANCY SERVICES</c:v>
                </c:pt>
              </c:strCache>
            </c:strRef>
          </c:cat>
          <c:val>
            <c:numRef>
              <c:f>'Overall Summary'!$C$3:$C$6</c:f>
              <c:numCache>
                <c:formatCode>#,##0.00</c:formatCode>
                <c:ptCount val="4"/>
                <c:pt idx="0">
                  <c:v>1927800</c:v>
                </c:pt>
                <c:pt idx="1">
                  <c:v>251266</c:v>
                </c:pt>
                <c:pt idx="2">
                  <c:v>8151126</c:v>
                </c:pt>
                <c:pt idx="3">
                  <c:v>42228696.979999989</c:v>
                </c:pt>
              </c:numCache>
            </c:numRef>
          </c:val>
          <c:extLst>
            <c:ext xmlns:c16="http://schemas.microsoft.com/office/drawing/2014/chart" uri="{C3380CC4-5D6E-409C-BE32-E72D297353CC}">
              <c16:uniqueId val="{00000001-49C2-4189-9D8E-89A6ACB7199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GH"/>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GH"/>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9525</xdr:colOff>
      <xdr:row>2</xdr:row>
      <xdr:rowOff>9525</xdr:rowOff>
    </xdr:from>
    <xdr:to>
      <xdr:col>11</xdr:col>
      <xdr:colOff>342900</xdr:colOff>
      <xdr:row>18</xdr:row>
      <xdr:rowOff>0</xdr:rowOff>
    </xdr:to>
    <xdr:graphicFrame macro="">
      <xdr:nvGraphicFramePr>
        <xdr:cNvPr id="3" name="Chart 2">
          <a:extLst>
            <a:ext uri="{FF2B5EF4-FFF2-40B4-BE49-F238E27FC236}">
              <a16:creationId xmlns:a16="http://schemas.microsoft.com/office/drawing/2014/main" id="{B294BD14-6889-A426-FB95-3333B97726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85725</xdr:colOff>
      <xdr:row>9</xdr:row>
      <xdr:rowOff>133350</xdr:rowOff>
    </xdr:from>
    <xdr:to>
      <xdr:col>6</xdr:col>
      <xdr:colOff>38100</xdr:colOff>
      <xdr:row>13</xdr:row>
      <xdr:rowOff>161925</xdr:rowOff>
    </xdr:to>
    <xdr:sp macro="" textlink="">
      <xdr:nvSpPr>
        <xdr:cNvPr id="4" name="Rectangle 3">
          <a:extLst>
            <a:ext uri="{FF2B5EF4-FFF2-40B4-BE49-F238E27FC236}">
              <a16:creationId xmlns:a16="http://schemas.microsoft.com/office/drawing/2014/main" id="{C9C85C05-1054-743F-A28D-5E09A932810D}"/>
            </a:ext>
            <a:ext uri="{147F2762-F138-4A5C-976F-8EAC2B608ADB}">
              <a16:predDERef xmlns:a16="http://schemas.microsoft.com/office/drawing/2014/main" pred="{B294BD14-6889-A426-FB95-3333B9772642}"/>
            </a:ext>
          </a:extLst>
        </xdr:cNvPr>
        <xdr:cNvSpPr/>
      </xdr:nvSpPr>
      <xdr:spPr>
        <a:xfrm>
          <a:off x="4286250" y="1962150"/>
          <a:ext cx="1323975" cy="809625"/>
        </a:xfrm>
        <a:prstGeom prst="rect">
          <a:avLst/>
        </a:prstGeom>
      </xdr:spPr>
      <xdr:style>
        <a:lnRef idx="2">
          <a:schemeClr val="dk1"/>
        </a:lnRef>
        <a:fillRef idx="1">
          <a:schemeClr val="lt1"/>
        </a:fillRef>
        <a:effectRef idx="0">
          <a:schemeClr val="dk1"/>
        </a:effectRef>
        <a:fontRef idx="minor">
          <a:schemeClr val="dk1"/>
        </a:fontRef>
      </xdr:style>
      <xdr:txBody>
        <a:bodyPr spcFirstLastPara="0" vertOverflow="clip" horzOverflow="clip" wrap="square" lIns="91440" tIns="45720" rIns="91440" bIns="45720" rtlCol="0" anchor="t">
          <a:noAutofit/>
        </a:bodyPr>
        <a:lstStyle/>
        <a:p>
          <a:pPr marL="0" indent="0" algn="l"/>
          <a:r>
            <a:rPr lang="en-US" sz="1100" b="0" i="0" u="none" strike="noStrike">
              <a:solidFill>
                <a:schemeClr val="dk1"/>
              </a:solidFill>
              <a:latin typeface="Calibri" panose="020F0502020204030204" pitchFamily="34" charset="0"/>
              <a:cs typeface="Calibri" panose="020F0502020204030204" pitchFamily="34" charset="0"/>
            </a:rPr>
            <a:t>NON-CONSULTANCY SERVICES</a:t>
          </a:r>
        </a:p>
        <a:p>
          <a:pPr marL="0" indent="0" algn="l"/>
          <a:r>
            <a:rPr lang="en-US" sz="1100" b="0" i="0" u="none" strike="noStrike">
              <a:solidFill>
                <a:schemeClr val="dk1"/>
              </a:solidFill>
              <a:latin typeface="Calibri" panose="020F0502020204030204" pitchFamily="34" charset="0"/>
              <a:cs typeface="Calibri" panose="020F0502020204030204" pitchFamily="34" charset="0"/>
            </a:rPr>
            <a:t>$39,663,726.00</a:t>
          </a:r>
        </a:p>
      </xdr:txBody>
    </xdr:sp>
    <xdr:clientData/>
  </xdr:twoCellAnchor>
  <xdr:twoCellAnchor>
    <xdr:from>
      <xdr:col>8</xdr:col>
      <xdr:colOff>504825</xdr:colOff>
      <xdr:row>11</xdr:row>
      <xdr:rowOff>133350</xdr:rowOff>
    </xdr:from>
    <xdr:to>
      <xdr:col>11</xdr:col>
      <xdr:colOff>285750</xdr:colOff>
      <xdr:row>14</xdr:row>
      <xdr:rowOff>9525</xdr:rowOff>
    </xdr:to>
    <xdr:sp macro="" textlink="">
      <xdr:nvSpPr>
        <xdr:cNvPr id="5" name="Rectangle 4">
          <a:extLst>
            <a:ext uri="{FF2B5EF4-FFF2-40B4-BE49-F238E27FC236}">
              <a16:creationId xmlns:a16="http://schemas.microsoft.com/office/drawing/2014/main" id="{47C042DC-6076-44F9-5A25-AC6FA75BABE7}"/>
            </a:ext>
            <a:ext uri="{147F2762-F138-4A5C-976F-8EAC2B608ADB}">
              <a16:predDERef xmlns:a16="http://schemas.microsoft.com/office/drawing/2014/main" pred="{C9C85C05-1054-743F-A28D-5E09A932810D}"/>
            </a:ext>
          </a:extLst>
        </xdr:cNvPr>
        <xdr:cNvSpPr/>
      </xdr:nvSpPr>
      <xdr:spPr>
        <a:xfrm>
          <a:off x="7448550" y="2343150"/>
          <a:ext cx="1838325" cy="476250"/>
        </a:xfrm>
        <a:prstGeom prst="rect">
          <a:avLst/>
        </a:prstGeom>
      </xdr:spPr>
      <xdr:style>
        <a:lnRef idx="2">
          <a:schemeClr val="dk1"/>
        </a:lnRef>
        <a:fillRef idx="1">
          <a:schemeClr val="lt1"/>
        </a:fillRef>
        <a:effectRef idx="0">
          <a:schemeClr val="dk1"/>
        </a:effectRef>
        <a:fontRef idx="minor">
          <a:schemeClr val="dk1"/>
        </a:fontRef>
      </xdr:style>
      <xdr:txBody>
        <a:bodyPr spcFirstLastPara="0" vertOverflow="clip" horzOverflow="clip" wrap="square" lIns="91440" tIns="45720" rIns="91440" bIns="45720" rtlCol="0" anchor="t">
          <a:noAutofit/>
        </a:bodyPr>
        <a:lstStyle/>
        <a:p>
          <a:pPr marL="0" indent="0" algn="l"/>
          <a:r>
            <a:rPr lang="en-US" sz="1100" b="0" i="0" u="none" strike="noStrike">
              <a:solidFill>
                <a:schemeClr val="dk1"/>
              </a:solidFill>
              <a:latin typeface="Calibri" panose="020F0502020204030204" pitchFamily="34" charset="0"/>
              <a:cs typeface="Calibri" panose="020F0502020204030204" pitchFamily="34" charset="0"/>
            </a:rPr>
            <a:t>CONSULTANCY SERVICES</a:t>
          </a:r>
        </a:p>
        <a:p>
          <a:pPr marL="0" indent="0" algn="l"/>
          <a:r>
            <a:rPr lang="en-US" sz="1100" b="0" i="0" u="none" strike="noStrike">
              <a:solidFill>
                <a:schemeClr val="dk1"/>
              </a:solidFill>
              <a:latin typeface="Calibri" panose="020F0502020204030204" pitchFamily="34" charset="0"/>
              <a:cs typeface="Calibri" panose="020F0502020204030204" pitchFamily="34" charset="0"/>
            </a:rPr>
            <a:t>$8,109,126.00</a:t>
          </a:r>
        </a:p>
      </xdr:txBody>
    </xdr:sp>
    <xdr:clientData/>
  </xdr:twoCellAnchor>
  <xdr:twoCellAnchor>
    <xdr:from>
      <xdr:col>4</xdr:col>
      <xdr:colOff>190500</xdr:colOff>
      <xdr:row>5</xdr:row>
      <xdr:rowOff>19050</xdr:rowOff>
    </xdr:from>
    <xdr:to>
      <xdr:col>5</xdr:col>
      <xdr:colOff>561975</xdr:colOff>
      <xdr:row>6</xdr:row>
      <xdr:rowOff>180975</xdr:rowOff>
    </xdr:to>
    <xdr:sp macro="" textlink="">
      <xdr:nvSpPr>
        <xdr:cNvPr id="7" name="TextBox 6">
          <a:extLst>
            <a:ext uri="{FF2B5EF4-FFF2-40B4-BE49-F238E27FC236}">
              <a16:creationId xmlns:a16="http://schemas.microsoft.com/office/drawing/2014/main" id="{9B07DBBD-1B02-9619-D074-294D48BEC30C}"/>
            </a:ext>
            <a:ext uri="{147F2762-F138-4A5C-976F-8EAC2B608ADB}">
              <a16:predDERef xmlns:a16="http://schemas.microsoft.com/office/drawing/2014/main" pred="{47C042DC-6076-44F9-5A25-AC6FA75BABE7}"/>
            </a:ext>
          </a:extLst>
        </xdr:cNvPr>
        <xdr:cNvSpPr txBox="1"/>
      </xdr:nvSpPr>
      <xdr:spPr>
        <a:xfrm>
          <a:off x="4391025" y="1047750"/>
          <a:ext cx="1057275" cy="37147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0" i="0" u="none" strike="noStrike">
              <a:solidFill>
                <a:srgbClr val="000000"/>
              </a:solidFill>
              <a:latin typeface="Calibri" panose="020F0502020204030204" pitchFamily="34" charset="0"/>
              <a:cs typeface="Calibri" panose="020F0502020204030204" pitchFamily="34" charset="0"/>
            </a:rPr>
            <a:t>GOODS</a:t>
          </a:r>
        </a:p>
        <a:p>
          <a:pPr marL="0" indent="0" algn="l"/>
          <a:r>
            <a:rPr lang="en-US" sz="1100" b="0" i="0" u="none" strike="noStrike">
              <a:solidFill>
                <a:srgbClr val="000000"/>
              </a:solidFill>
              <a:latin typeface="Calibri" panose="020F0502020204030204" pitchFamily="34" charset="0"/>
              <a:cs typeface="Calibri" panose="020F0502020204030204" pitchFamily="34" charset="0"/>
            </a:rPr>
            <a:t>$2,637,483.00</a:t>
          </a:r>
        </a:p>
      </xdr:txBody>
    </xdr:sp>
    <xdr:clientData/>
  </xdr:twoCellAnchor>
  <xdr:twoCellAnchor>
    <xdr:from>
      <xdr:col>9</xdr:col>
      <xdr:colOff>523875</xdr:colOff>
      <xdr:row>4</xdr:row>
      <xdr:rowOff>123825</xdr:rowOff>
    </xdr:from>
    <xdr:to>
      <xdr:col>11</xdr:col>
      <xdr:colOff>104775</xdr:colOff>
      <xdr:row>6</xdr:row>
      <xdr:rowOff>152400</xdr:rowOff>
    </xdr:to>
    <xdr:sp macro="" textlink="">
      <xdr:nvSpPr>
        <xdr:cNvPr id="8" name="TextBox 7">
          <a:extLst>
            <a:ext uri="{FF2B5EF4-FFF2-40B4-BE49-F238E27FC236}">
              <a16:creationId xmlns:a16="http://schemas.microsoft.com/office/drawing/2014/main" id="{9513D427-4278-F586-6206-045157A833FB}"/>
            </a:ext>
            <a:ext uri="{147F2762-F138-4A5C-976F-8EAC2B608ADB}">
              <a16:predDERef xmlns:a16="http://schemas.microsoft.com/office/drawing/2014/main" pred="{9B07DBBD-1B02-9619-D074-294D48BEC30C}"/>
            </a:ext>
          </a:extLst>
        </xdr:cNvPr>
        <xdr:cNvSpPr txBox="1"/>
      </xdr:nvSpPr>
      <xdr:spPr>
        <a:xfrm>
          <a:off x="8153400" y="942975"/>
          <a:ext cx="952500" cy="44767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0" i="0" u="none" strike="noStrike">
              <a:solidFill>
                <a:srgbClr val="000000"/>
              </a:solidFill>
              <a:latin typeface="Calibri" panose="020F0502020204030204" pitchFamily="34" charset="0"/>
              <a:cs typeface="Calibri" panose="020F0502020204030204" pitchFamily="34" charset="0"/>
            </a:rPr>
            <a:t>WORKS</a:t>
          </a:r>
        </a:p>
        <a:p>
          <a:pPr marL="0" indent="0" algn="l"/>
          <a:r>
            <a:rPr lang="en-US" sz="1100" b="0" i="0" u="none" strike="noStrike">
              <a:solidFill>
                <a:srgbClr val="000000"/>
              </a:solidFill>
              <a:latin typeface="Calibri" panose="020F0502020204030204" pitchFamily="34" charset="0"/>
              <a:cs typeface="Calibri" panose="020F0502020204030204" pitchFamily="34" charset="0"/>
            </a:rPr>
            <a:t>$251,266.00</a:t>
          </a:r>
        </a:p>
      </xdr:txBody>
    </xdr:sp>
    <xdr:clientData/>
  </xdr:twoCellAnchor>
  <xdr:twoCellAnchor>
    <xdr:from>
      <xdr:col>4</xdr:col>
      <xdr:colOff>85725</xdr:colOff>
      <xdr:row>11</xdr:row>
      <xdr:rowOff>157162</xdr:rowOff>
    </xdr:from>
    <xdr:to>
      <xdr:col>6</xdr:col>
      <xdr:colOff>257175</xdr:colOff>
      <xdr:row>13</xdr:row>
      <xdr:rowOff>133347</xdr:rowOff>
    </xdr:to>
    <xdr:cxnSp macro="">
      <xdr:nvCxnSpPr>
        <xdr:cNvPr id="9" name="Elbow Connector 8">
          <a:extLst>
            <a:ext uri="{FF2B5EF4-FFF2-40B4-BE49-F238E27FC236}">
              <a16:creationId xmlns:a16="http://schemas.microsoft.com/office/drawing/2014/main" id="{7F27C733-118A-7170-6654-7D4B9CB0345C}"/>
            </a:ext>
            <a:ext uri="{147F2762-F138-4A5C-976F-8EAC2B608ADB}">
              <a16:predDERef xmlns:a16="http://schemas.microsoft.com/office/drawing/2014/main" pred="{9513D427-4278-F586-6206-045157A833FB}"/>
            </a:ext>
          </a:extLst>
        </xdr:cNvPr>
        <xdr:cNvCxnSpPr>
          <a:cxnSpLocks/>
          <a:stCxn id="4" idx="1"/>
          <a:extLst>
            <a:ext uri="{5F17804C-33F3-41E3-A699-7DCFA2EF7971}">
              <a16:cxnDERefs xmlns:a16="http://schemas.microsoft.com/office/drawing/2014/main" st="{C9C85C05-1054-743F-A28D-5E09A932810D}" end="{00000000-0000-0000-0000-000000000000}"/>
            </a:ext>
          </a:extLst>
        </xdr:cNvCxnSpPr>
      </xdr:nvCxnSpPr>
      <xdr:spPr>
        <a:xfrm rot="10800000" flipH="1" flipV="1">
          <a:off x="4286250" y="2366962"/>
          <a:ext cx="1543050" cy="376235"/>
        </a:xfrm>
        <a:prstGeom prst="bentConnector5">
          <a:avLst>
            <a:gd name="adj1" fmla="val -14815"/>
            <a:gd name="adj2" fmla="val -168356"/>
            <a:gd name="adj3" fmla="val 9290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628650</xdr:colOff>
      <xdr:row>5</xdr:row>
      <xdr:rowOff>9525</xdr:rowOff>
    </xdr:from>
    <xdr:to>
      <xdr:col>7</xdr:col>
      <xdr:colOff>628650</xdr:colOff>
      <xdr:row>5</xdr:row>
      <xdr:rowOff>19050</xdr:rowOff>
    </xdr:to>
    <xdr:cxnSp macro="">
      <xdr:nvCxnSpPr>
        <xdr:cNvPr id="10" name="Elbow Connector 9">
          <a:extLst>
            <a:ext uri="{FF2B5EF4-FFF2-40B4-BE49-F238E27FC236}">
              <a16:creationId xmlns:a16="http://schemas.microsoft.com/office/drawing/2014/main" id="{8D5966D1-6B61-5027-676D-48D26228144F}"/>
            </a:ext>
            <a:ext uri="{147F2762-F138-4A5C-976F-8EAC2B608ADB}">
              <a16:predDERef xmlns:a16="http://schemas.microsoft.com/office/drawing/2014/main" pred="{7F27C733-118A-7170-6654-7D4B9CB0345C}"/>
            </a:ext>
          </a:extLst>
        </xdr:cNvPr>
        <xdr:cNvCxnSpPr>
          <a:cxnSpLocks/>
        </xdr:cNvCxnSpPr>
      </xdr:nvCxnSpPr>
      <xdr:spPr>
        <a:xfrm>
          <a:off x="4829175" y="1038225"/>
          <a:ext cx="2057400" cy="9525"/>
        </a:xfrm>
        <a:prstGeom prst="bentConnector5">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133350</xdr:colOff>
      <xdr:row>4</xdr:row>
      <xdr:rowOff>123825</xdr:rowOff>
    </xdr:from>
    <xdr:to>
      <xdr:col>9</xdr:col>
      <xdr:colOff>523875</xdr:colOff>
      <xdr:row>5</xdr:row>
      <xdr:rowOff>138113</xdr:rowOff>
    </xdr:to>
    <xdr:cxnSp macro="">
      <xdr:nvCxnSpPr>
        <xdr:cNvPr id="11" name="Straight Connector 10">
          <a:extLst>
            <a:ext uri="{FF2B5EF4-FFF2-40B4-BE49-F238E27FC236}">
              <a16:creationId xmlns:a16="http://schemas.microsoft.com/office/drawing/2014/main" id="{803FC1E0-224D-A3B2-66B2-8478FD5D6C49}"/>
            </a:ext>
            <a:ext uri="{147F2762-F138-4A5C-976F-8EAC2B608ADB}">
              <a16:predDERef xmlns:a16="http://schemas.microsoft.com/office/drawing/2014/main" pred="{8D5966D1-6B61-5027-676D-48D26228144F}"/>
            </a:ext>
          </a:extLst>
        </xdr:cNvPr>
        <xdr:cNvCxnSpPr>
          <a:cxnSpLocks/>
          <a:endCxn id="8" idx="1"/>
          <a:extLst>
            <a:ext uri="{5F17804C-33F3-41E3-A699-7DCFA2EF7971}">
              <a16:cxnDERefs xmlns:a16="http://schemas.microsoft.com/office/drawing/2014/main" st="{00000000-0000-0000-0000-000000000000}" end="{9513D427-4278-F586-6206-045157A833FB}"/>
            </a:ext>
          </a:extLst>
        </xdr:cNvCxnSpPr>
      </xdr:nvCxnSpPr>
      <xdr:spPr>
        <a:xfrm>
          <a:off x="7077075" y="942975"/>
          <a:ext cx="1076325" cy="223838"/>
        </a:xfrm>
        <a:prstGeom prst="line">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304800</xdr:colOff>
      <xdr:row>6</xdr:row>
      <xdr:rowOff>161925</xdr:rowOff>
    </xdr:from>
    <xdr:to>
      <xdr:col>9</xdr:col>
      <xdr:colOff>571500</xdr:colOff>
      <xdr:row>11</xdr:row>
      <xdr:rowOff>142875</xdr:rowOff>
    </xdr:to>
    <xdr:cxnSp macro="">
      <xdr:nvCxnSpPr>
        <xdr:cNvPr id="12" name="Straight Connector 11">
          <a:extLst>
            <a:ext uri="{FF2B5EF4-FFF2-40B4-BE49-F238E27FC236}">
              <a16:creationId xmlns:a16="http://schemas.microsoft.com/office/drawing/2014/main" id="{CA155559-BB9E-50BE-C216-DBFD4B63C6F2}"/>
            </a:ext>
            <a:ext uri="{147F2762-F138-4A5C-976F-8EAC2B608ADB}">
              <a16:predDERef xmlns:a16="http://schemas.microsoft.com/office/drawing/2014/main" pred="{803FC1E0-224D-A3B2-66B2-8478FD5D6C49}"/>
            </a:ext>
          </a:extLst>
        </xdr:cNvPr>
        <xdr:cNvCxnSpPr/>
      </xdr:nvCxnSpPr>
      <xdr:spPr>
        <a:xfrm>
          <a:off x="7248525" y="1400175"/>
          <a:ext cx="952500" cy="952500"/>
        </a:xfrm>
        <a:prstGeom prst="line">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CCF48-2883-4E9F-8EB3-1C4FC8891310}">
  <dimension ref="A1:Z230"/>
  <sheetViews>
    <sheetView tabSelected="1" topLeftCell="C31" zoomScale="130" zoomScaleNormal="130" workbookViewId="0">
      <pane xSplit="3" topLeftCell="N1" activePane="topRight" state="frozen"/>
      <selection activeCell="C1" sqref="C1"/>
      <selection pane="topRight" activeCell="C10" sqref="A10:XFD10"/>
    </sheetView>
  </sheetViews>
  <sheetFormatPr defaultRowHeight="15.5" x14ac:dyDescent="0.35"/>
  <cols>
    <col min="1" max="1" width="2.75" customWidth="1"/>
    <col min="2" max="2" width="1.75" customWidth="1"/>
    <col min="4" max="4" width="38" customWidth="1"/>
    <col min="5" max="5" width="23.25" customWidth="1"/>
    <col min="6" max="6" width="24.83203125" hidden="1" customWidth="1"/>
    <col min="7" max="8" width="9" style="534"/>
    <col min="9" max="9" width="11" style="534" customWidth="1"/>
    <col min="10" max="10" width="17.58203125" customWidth="1"/>
    <col min="11" max="11" width="11.58203125" customWidth="1"/>
    <col min="12" max="12" width="10" customWidth="1"/>
    <col min="13" max="14" width="10.5" customWidth="1"/>
    <col min="15" max="15" width="9.83203125" customWidth="1"/>
    <col min="16" max="16" width="10.25" customWidth="1"/>
    <col min="17" max="17" width="9.83203125" customWidth="1"/>
    <col min="18" max="18" width="10.33203125" customWidth="1"/>
    <col min="20" max="20" width="10.25" customWidth="1"/>
    <col min="21" max="21" width="10.75" customWidth="1"/>
  </cols>
  <sheetData>
    <row r="1" spans="1:26" x14ac:dyDescent="0.35">
      <c r="A1" s="379" t="s">
        <v>0</v>
      </c>
      <c r="B1" s="379" t="s">
        <v>0</v>
      </c>
      <c r="C1" s="379" t="s">
        <v>0</v>
      </c>
      <c r="D1" s="379" t="s">
        <v>0</v>
      </c>
      <c r="E1" s="379" t="s">
        <v>0</v>
      </c>
      <c r="F1" s="379" t="s">
        <v>0</v>
      </c>
      <c r="G1" s="526" t="s">
        <v>0</v>
      </c>
      <c r="H1" s="526" t="s">
        <v>0</v>
      </c>
      <c r="I1" s="526" t="s">
        <v>0</v>
      </c>
      <c r="J1" s="379" t="s">
        <v>0</v>
      </c>
      <c r="K1" s="379" t="s">
        <v>0</v>
      </c>
      <c r="L1" s="379" t="s">
        <v>0</v>
      </c>
      <c r="M1" s="379" t="s">
        <v>0</v>
      </c>
      <c r="N1" s="379" t="s">
        <v>0</v>
      </c>
      <c r="O1" s="379" t="s">
        <v>0</v>
      </c>
      <c r="P1" s="379" t="s">
        <v>0</v>
      </c>
      <c r="Q1" s="379" t="s">
        <v>0</v>
      </c>
      <c r="R1" s="379" t="s">
        <v>0</v>
      </c>
      <c r="S1" s="379" t="s">
        <v>0</v>
      </c>
      <c r="T1" s="379" t="s">
        <v>0</v>
      </c>
      <c r="U1" s="379" t="s">
        <v>0</v>
      </c>
      <c r="V1" s="379" t="s">
        <v>0</v>
      </c>
      <c r="W1" s="379" t="s">
        <v>0</v>
      </c>
      <c r="X1" s="380"/>
      <c r="Y1" s="380"/>
      <c r="Z1" s="380"/>
    </row>
    <row r="2" spans="1:26" x14ac:dyDescent="0.35">
      <c r="A2" s="379" t="s">
        <v>0</v>
      </c>
      <c r="B2" s="380"/>
      <c r="C2" s="380"/>
      <c r="D2" s="380"/>
      <c r="E2" s="380"/>
      <c r="F2" s="380"/>
      <c r="G2" s="527"/>
      <c r="H2" s="527"/>
      <c r="I2" s="527"/>
      <c r="J2" s="380"/>
      <c r="K2" s="380"/>
      <c r="L2" s="380"/>
      <c r="M2" s="380"/>
      <c r="N2" s="380"/>
      <c r="O2" s="380"/>
      <c r="P2" s="380"/>
      <c r="Q2" s="380"/>
      <c r="R2" s="380"/>
      <c r="S2" s="380"/>
      <c r="T2" s="380"/>
      <c r="U2" s="380"/>
      <c r="V2" s="380"/>
      <c r="W2" s="379" t="s">
        <v>0</v>
      </c>
      <c r="X2" s="380"/>
      <c r="Y2" s="380"/>
      <c r="Z2" s="380"/>
    </row>
    <row r="3" spans="1:26" ht="70.5" customHeight="1" x14ac:dyDescent="0.35">
      <c r="A3" s="381" t="s">
        <v>0</v>
      </c>
      <c r="B3" s="382"/>
      <c r="C3" s="383" t="s">
        <v>1</v>
      </c>
      <c r="D3" s="431" t="s">
        <v>2</v>
      </c>
      <c r="E3" s="431" t="s">
        <v>3</v>
      </c>
      <c r="F3" s="431" t="s">
        <v>4</v>
      </c>
      <c r="G3" s="431" t="s">
        <v>5</v>
      </c>
      <c r="H3" s="431" t="s">
        <v>6</v>
      </c>
      <c r="I3" s="431" t="s">
        <v>7</v>
      </c>
      <c r="J3" s="431" t="s">
        <v>8</v>
      </c>
      <c r="K3" s="431" t="s">
        <v>9</v>
      </c>
      <c r="L3" s="431" t="s">
        <v>10</v>
      </c>
      <c r="M3" s="431" t="s">
        <v>11</v>
      </c>
      <c r="N3" s="431" t="s">
        <v>12</v>
      </c>
      <c r="O3" s="431" t="s">
        <v>13</v>
      </c>
      <c r="P3" s="431" t="s">
        <v>14</v>
      </c>
      <c r="Q3" s="431" t="s">
        <v>15</v>
      </c>
      <c r="R3" s="431" t="s">
        <v>16</v>
      </c>
      <c r="S3" s="431" t="s">
        <v>14</v>
      </c>
      <c r="T3" s="431" t="s">
        <v>17</v>
      </c>
      <c r="U3" s="431" t="s">
        <v>18</v>
      </c>
      <c r="V3" s="382"/>
      <c r="W3" s="381" t="s">
        <v>0</v>
      </c>
      <c r="X3" s="382"/>
      <c r="Y3" s="382"/>
      <c r="Z3" s="382"/>
    </row>
    <row r="4" spans="1:26" x14ac:dyDescent="0.35">
      <c r="A4" s="379" t="s">
        <v>0</v>
      </c>
      <c r="B4" s="380"/>
      <c r="C4" s="552" t="s">
        <v>19</v>
      </c>
      <c r="D4" s="553"/>
      <c r="E4" s="385" t="s">
        <v>0</v>
      </c>
      <c r="F4" s="554" t="s">
        <v>0</v>
      </c>
      <c r="G4" s="555"/>
      <c r="H4" s="555"/>
      <c r="I4" s="555"/>
      <c r="J4" s="555"/>
      <c r="K4" s="555"/>
      <c r="L4" s="555"/>
      <c r="M4" s="555"/>
      <c r="N4" s="555"/>
      <c r="O4" s="555"/>
      <c r="P4" s="555"/>
      <c r="Q4" s="555"/>
      <c r="R4" s="555"/>
      <c r="S4" s="555"/>
      <c r="T4" s="555"/>
      <c r="U4" s="556"/>
      <c r="V4" s="380"/>
      <c r="W4" s="379" t="s">
        <v>0</v>
      </c>
      <c r="X4" s="380"/>
      <c r="Y4" s="380"/>
      <c r="Z4" s="380"/>
    </row>
    <row r="5" spans="1:26" ht="27.75" customHeight="1" x14ac:dyDescent="0.35">
      <c r="A5" s="379" t="s">
        <v>0</v>
      </c>
      <c r="B5" s="380"/>
      <c r="C5" s="386">
        <v>1</v>
      </c>
      <c r="D5" s="405" t="s">
        <v>20</v>
      </c>
      <c r="E5" s="103" t="s">
        <v>21</v>
      </c>
      <c r="F5" s="484" t="s">
        <v>22</v>
      </c>
      <c r="G5" s="528" t="s">
        <v>23</v>
      </c>
      <c r="H5" s="535" t="s">
        <v>30</v>
      </c>
      <c r="I5" s="535" t="s">
        <v>24</v>
      </c>
      <c r="J5" s="467">
        <v>21600</v>
      </c>
      <c r="K5" s="105" t="s">
        <v>40</v>
      </c>
      <c r="L5" s="103" t="s">
        <v>0</v>
      </c>
      <c r="M5" s="103" t="s">
        <v>0</v>
      </c>
      <c r="N5" s="550">
        <v>45386</v>
      </c>
      <c r="O5" s="550">
        <v>45389</v>
      </c>
      <c r="P5" s="550">
        <v>45392</v>
      </c>
      <c r="Q5" s="528" t="s">
        <v>33</v>
      </c>
      <c r="R5" s="528" t="s">
        <v>33</v>
      </c>
      <c r="S5" s="528" t="s">
        <v>33</v>
      </c>
      <c r="T5" s="550">
        <v>45397</v>
      </c>
      <c r="U5" s="550">
        <v>45402</v>
      </c>
      <c r="V5" s="380"/>
      <c r="W5" s="379" t="s">
        <v>0</v>
      </c>
      <c r="X5" s="380"/>
      <c r="Y5" s="380"/>
      <c r="Z5" s="380"/>
    </row>
    <row r="6" spans="1:26" x14ac:dyDescent="0.35">
      <c r="A6" s="379" t="s">
        <v>0</v>
      </c>
      <c r="B6" s="380"/>
      <c r="C6" s="106">
        <v>2</v>
      </c>
      <c r="D6" s="103" t="s">
        <v>25</v>
      </c>
      <c r="E6" s="103" t="s">
        <v>26</v>
      </c>
      <c r="F6" s="484" t="s">
        <v>27</v>
      </c>
      <c r="G6" s="528" t="s">
        <v>23</v>
      </c>
      <c r="H6" s="535" t="s">
        <v>30</v>
      </c>
      <c r="I6" s="535" t="s">
        <v>24</v>
      </c>
      <c r="J6" s="467">
        <v>12500</v>
      </c>
      <c r="K6" s="103" t="s">
        <v>40</v>
      </c>
      <c r="L6" s="103" t="s">
        <v>0</v>
      </c>
      <c r="M6" s="103" t="s">
        <v>0</v>
      </c>
      <c r="N6" s="550">
        <v>45386</v>
      </c>
      <c r="O6" s="550">
        <v>45389</v>
      </c>
      <c r="P6" s="550">
        <v>45392</v>
      </c>
      <c r="Q6" s="528" t="s">
        <v>33</v>
      </c>
      <c r="R6" s="528" t="s">
        <v>33</v>
      </c>
      <c r="S6" s="528" t="s">
        <v>33</v>
      </c>
      <c r="T6" s="550">
        <v>45397</v>
      </c>
      <c r="U6" s="550">
        <v>45402</v>
      </c>
      <c r="V6" s="380"/>
      <c r="W6" s="379" t="s">
        <v>0</v>
      </c>
      <c r="X6" s="380"/>
      <c r="Y6" s="380"/>
      <c r="Z6" s="380"/>
    </row>
    <row r="7" spans="1:26" ht="42" customHeight="1" x14ac:dyDescent="0.35">
      <c r="A7" s="379" t="s">
        <v>0</v>
      </c>
      <c r="B7" s="380"/>
      <c r="C7" s="386">
        <v>3</v>
      </c>
      <c r="D7" s="103" t="s">
        <v>28</v>
      </c>
      <c r="E7" s="436" t="s">
        <v>29</v>
      </c>
      <c r="F7" s="445" t="str">
        <f>AHRM!F26</f>
        <v>CFT020608MB/PB-WDB14</v>
      </c>
      <c r="G7" s="445" t="s">
        <v>23</v>
      </c>
      <c r="H7" s="260" t="s">
        <v>30</v>
      </c>
      <c r="I7" s="260" t="s">
        <v>31</v>
      </c>
      <c r="J7" s="444">
        <v>30000</v>
      </c>
      <c r="K7" s="440" t="s">
        <v>32</v>
      </c>
      <c r="L7" s="451">
        <v>45371</v>
      </c>
      <c r="M7" s="451">
        <f>L7+5</f>
        <v>45376</v>
      </c>
      <c r="N7" s="451">
        <f>M7+10</f>
        <v>45386</v>
      </c>
      <c r="O7" s="451">
        <f>N7+3</f>
        <v>45389</v>
      </c>
      <c r="P7" s="451">
        <f>O7+3</f>
        <v>45392</v>
      </c>
      <c r="Q7" s="451" t="s">
        <v>33</v>
      </c>
      <c r="R7" s="451" t="s">
        <v>33</v>
      </c>
      <c r="S7" s="451" t="s">
        <v>33</v>
      </c>
      <c r="T7" s="451">
        <f>P7+5</f>
        <v>45397</v>
      </c>
      <c r="U7" s="451">
        <f>T7+5</f>
        <v>45402</v>
      </c>
      <c r="V7" s="380"/>
      <c r="W7" s="379" t="s">
        <v>0</v>
      </c>
      <c r="X7" s="380"/>
      <c r="Y7" s="380"/>
      <c r="Z7" s="380"/>
    </row>
    <row r="8" spans="1:26" ht="30" customHeight="1" x14ac:dyDescent="0.35">
      <c r="A8" s="379" t="s">
        <v>0</v>
      </c>
      <c r="B8" s="380"/>
      <c r="C8" s="106">
        <v>4</v>
      </c>
      <c r="D8" s="103" t="s">
        <v>34</v>
      </c>
      <c r="E8" s="436" t="s">
        <v>35</v>
      </c>
      <c r="F8" s="103">
        <f>AHRM!F27</f>
        <v>0</v>
      </c>
      <c r="G8" s="528" t="s">
        <v>23</v>
      </c>
      <c r="H8" s="535" t="s">
        <v>36</v>
      </c>
      <c r="I8" s="535" t="s">
        <v>24</v>
      </c>
      <c r="J8" s="388">
        <v>100000</v>
      </c>
      <c r="K8" s="105" t="s">
        <v>37</v>
      </c>
      <c r="L8" s="451">
        <v>45383</v>
      </c>
      <c r="M8" s="451">
        <f>L8+5</f>
        <v>45388</v>
      </c>
      <c r="N8" s="451">
        <f>M8+30</f>
        <v>45418</v>
      </c>
      <c r="O8" s="451">
        <f>N8+5</f>
        <v>45423</v>
      </c>
      <c r="P8" s="451">
        <f>O8+3</f>
        <v>45426</v>
      </c>
      <c r="Q8" s="451" t="s">
        <v>33</v>
      </c>
      <c r="R8" s="451" t="s">
        <v>33</v>
      </c>
      <c r="S8" s="451" t="s">
        <v>33</v>
      </c>
      <c r="T8" s="451">
        <f>P8+5</f>
        <v>45431</v>
      </c>
      <c r="U8" s="451">
        <f>T8+5</f>
        <v>45436</v>
      </c>
      <c r="V8" s="380"/>
      <c r="W8" s="379" t="s">
        <v>0</v>
      </c>
      <c r="X8" s="380"/>
      <c r="Y8" s="380"/>
      <c r="Z8" s="380"/>
    </row>
    <row r="9" spans="1:26" ht="23.25" customHeight="1" x14ac:dyDescent="0.35">
      <c r="A9" s="379" t="s">
        <v>0</v>
      </c>
      <c r="B9" s="380"/>
      <c r="C9" s="386">
        <v>5</v>
      </c>
      <c r="D9" s="436" t="s">
        <v>38</v>
      </c>
      <c r="E9" s="103" t="s">
        <v>39</v>
      </c>
      <c r="F9" s="103">
        <f>AHRM!F28</f>
        <v>0</v>
      </c>
      <c r="G9" s="528" t="s">
        <v>23</v>
      </c>
      <c r="H9" s="535" t="s">
        <v>30</v>
      </c>
      <c r="I9" s="535" t="s">
        <v>24</v>
      </c>
      <c r="J9" s="388">
        <v>30000</v>
      </c>
      <c r="K9" s="105" t="s">
        <v>40</v>
      </c>
      <c r="L9" s="451">
        <v>45371</v>
      </c>
      <c r="M9" s="451">
        <f>L9+5</f>
        <v>45376</v>
      </c>
      <c r="N9" s="451">
        <f>M9+10</f>
        <v>45386</v>
      </c>
      <c r="O9" s="451">
        <f>N9+3</f>
        <v>45389</v>
      </c>
      <c r="P9" s="451">
        <f>O9+3</f>
        <v>45392</v>
      </c>
      <c r="Q9" s="451" t="s">
        <v>33</v>
      </c>
      <c r="R9" s="451" t="s">
        <v>33</v>
      </c>
      <c r="S9" s="451" t="s">
        <v>33</v>
      </c>
      <c r="T9" s="451">
        <f>P9+5</f>
        <v>45397</v>
      </c>
      <c r="U9" s="451">
        <f>T9+5</f>
        <v>45402</v>
      </c>
      <c r="V9" s="380"/>
      <c r="W9" s="379" t="s">
        <v>0</v>
      </c>
      <c r="X9" s="380"/>
      <c r="Y9" s="380"/>
      <c r="Z9" s="380"/>
    </row>
    <row r="10" spans="1:26" ht="93" customHeight="1" x14ac:dyDescent="0.35">
      <c r="A10" s="379" t="s">
        <v>0</v>
      </c>
      <c r="B10" s="380"/>
      <c r="C10" s="386">
        <v>7</v>
      </c>
      <c r="D10" s="103" t="s">
        <v>42</v>
      </c>
      <c r="E10" s="436" t="s">
        <v>43</v>
      </c>
      <c r="F10" s="436" t="str">
        <f>AHRM!F30</f>
        <v>CFT020617MB/PB-WDB14</v>
      </c>
      <c r="G10" s="445" t="s">
        <v>23</v>
      </c>
      <c r="H10" s="260" t="s">
        <v>30</v>
      </c>
      <c r="I10" s="260" t="s">
        <v>24</v>
      </c>
      <c r="J10" s="441">
        <v>18000</v>
      </c>
      <c r="K10" s="437" t="s">
        <v>44</v>
      </c>
      <c r="L10" s="442">
        <v>45371</v>
      </c>
      <c r="M10" s="442">
        <v>45376</v>
      </c>
      <c r="N10" s="442">
        <v>45406</v>
      </c>
      <c r="O10" s="442">
        <v>45413</v>
      </c>
      <c r="P10" s="442">
        <v>45420</v>
      </c>
      <c r="Q10" s="451" t="s">
        <v>33</v>
      </c>
      <c r="R10" s="451" t="s">
        <v>33</v>
      </c>
      <c r="S10" s="451" t="s">
        <v>33</v>
      </c>
      <c r="T10" s="442">
        <v>45453</v>
      </c>
      <c r="U10" s="442">
        <v>45467</v>
      </c>
      <c r="V10" s="380"/>
      <c r="W10" s="379" t="s">
        <v>0</v>
      </c>
      <c r="X10" s="380"/>
      <c r="Y10" s="380"/>
      <c r="Z10" s="380"/>
    </row>
    <row r="11" spans="1:26" ht="56.25" customHeight="1" x14ac:dyDescent="0.35">
      <c r="A11" s="379" t="s">
        <v>0</v>
      </c>
      <c r="B11" s="380"/>
      <c r="C11" s="106">
        <v>8</v>
      </c>
      <c r="D11" s="103" t="s">
        <v>45</v>
      </c>
      <c r="E11" s="436" t="s">
        <v>46</v>
      </c>
      <c r="F11" s="436" t="str">
        <f>AHRM!F31</f>
        <v>CFT020606MB/PB-ADB12</v>
      </c>
      <c r="G11" s="445" t="s">
        <v>23</v>
      </c>
      <c r="H11" s="260" t="s">
        <v>36</v>
      </c>
      <c r="I11" s="260" t="s">
        <v>24</v>
      </c>
      <c r="J11" s="441">
        <v>80000</v>
      </c>
      <c r="K11" s="437" t="s">
        <v>32</v>
      </c>
      <c r="L11" s="442">
        <v>45432</v>
      </c>
      <c r="M11" s="442">
        <v>45437</v>
      </c>
      <c r="N11" s="442">
        <f>M11+30</f>
        <v>45467</v>
      </c>
      <c r="O11" s="442">
        <f>N11+5</f>
        <v>45472</v>
      </c>
      <c r="P11" s="442">
        <f>O11+3</f>
        <v>45475</v>
      </c>
      <c r="Q11" s="451" t="s">
        <v>33</v>
      </c>
      <c r="R11" s="451" t="s">
        <v>33</v>
      </c>
      <c r="S11" s="451" t="s">
        <v>33</v>
      </c>
      <c r="T11" s="442">
        <f t="shared" ref="T11:T39" si="0">P11+5</f>
        <v>45480</v>
      </c>
      <c r="U11" s="442">
        <f>T11+14</f>
        <v>45494</v>
      </c>
      <c r="V11" s="380"/>
      <c r="W11" s="379" t="s">
        <v>0</v>
      </c>
      <c r="X11" s="380"/>
      <c r="Y11" s="380"/>
      <c r="Z11" s="380"/>
    </row>
    <row r="12" spans="1:26" ht="31.5" customHeight="1" x14ac:dyDescent="0.35">
      <c r="A12" s="390" t="s">
        <v>0</v>
      </c>
      <c r="B12" s="391"/>
      <c r="C12" s="386">
        <v>9</v>
      </c>
      <c r="D12" s="103" t="s">
        <v>47</v>
      </c>
      <c r="E12" s="103" t="s">
        <v>48</v>
      </c>
      <c r="F12" s="103" t="str">
        <f>AHRM!F32</f>
        <v>CFT020614MB/PB-ADB12</v>
      </c>
      <c r="G12" s="445" t="s">
        <v>23</v>
      </c>
      <c r="H12" s="535" t="s">
        <v>30</v>
      </c>
      <c r="I12" s="535" t="s">
        <v>24</v>
      </c>
      <c r="J12" s="388">
        <v>25000</v>
      </c>
      <c r="K12" s="105" t="s">
        <v>32</v>
      </c>
      <c r="L12" s="442">
        <v>45460</v>
      </c>
      <c r="M12" s="442">
        <f t="shared" ref="M12:M39" si="1">L12+5</f>
        <v>45465</v>
      </c>
      <c r="N12" s="442">
        <f t="shared" ref="N12:N39" si="2">M12+10</f>
        <v>45475</v>
      </c>
      <c r="O12" s="442">
        <f>N12+5</f>
        <v>45480</v>
      </c>
      <c r="P12" s="442">
        <v>45481</v>
      </c>
      <c r="Q12" s="451" t="s">
        <v>33</v>
      </c>
      <c r="R12" s="451" t="s">
        <v>33</v>
      </c>
      <c r="S12" s="451" t="s">
        <v>33</v>
      </c>
      <c r="T12" s="442">
        <f t="shared" si="0"/>
        <v>45486</v>
      </c>
      <c r="U12" s="442">
        <f>T12+14</f>
        <v>45500</v>
      </c>
      <c r="V12" s="391"/>
      <c r="W12" s="390" t="s">
        <v>0</v>
      </c>
      <c r="X12" s="391"/>
      <c r="Y12" s="391"/>
      <c r="Z12" s="391"/>
    </row>
    <row r="13" spans="1:26" ht="41.25" customHeight="1" x14ac:dyDescent="0.35">
      <c r="A13" s="390" t="s">
        <v>0</v>
      </c>
      <c r="B13" s="380"/>
      <c r="C13" s="106">
        <v>10</v>
      </c>
      <c r="D13" s="107" t="s">
        <v>49</v>
      </c>
      <c r="E13" s="440" t="s">
        <v>50</v>
      </c>
      <c r="F13" s="445" t="str">
        <f>AHRM!F33</f>
        <v>CFT020614MB/PB-ADB12</v>
      </c>
      <c r="G13" s="445" t="s">
        <v>23</v>
      </c>
      <c r="H13" s="260" t="s">
        <v>30</v>
      </c>
      <c r="I13" s="260" t="s">
        <v>24</v>
      </c>
      <c r="J13" s="441">
        <v>10000</v>
      </c>
      <c r="K13" s="436" t="s">
        <v>37</v>
      </c>
      <c r="L13" s="451">
        <v>45427</v>
      </c>
      <c r="M13" s="451">
        <f t="shared" si="1"/>
        <v>45432</v>
      </c>
      <c r="N13" s="451">
        <f t="shared" si="2"/>
        <v>45442</v>
      </c>
      <c r="O13" s="451">
        <f t="shared" ref="O13:P39" si="3">N13+3</f>
        <v>45445</v>
      </c>
      <c r="P13" s="451">
        <f t="shared" si="3"/>
        <v>45448</v>
      </c>
      <c r="Q13" s="451" t="s">
        <v>33</v>
      </c>
      <c r="R13" s="451" t="s">
        <v>33</v>
      </c>
      <c r="S13" s="451" t="s">
        <v>33</v>
      </c>
      <c r="T13" s="451">
        <f t="shared" si="0"/>
        <v>45453</v>
      </c>
      <c r="U13" s="451">
        <f t="shared" ref="U13:U39" si="4">T13+5</f>
        <v>45458</v>
      </c>
      <c r="V13" s="103" t="s">
        <v>0</v>
      </c>
      <c r="W13" s="390" t="s">
        <v>0</v>
      </c>
      <c r="X13" s="380"/>
      <c r="Y13" s="380"/>
      <c r="Z13" s="380"/>
    </row>
    <row r="14" spans="1:26" ht="17.25" customHeight="1" x14ac:dyDescent="0.35">
      <c r="A14" s="380"/>
      <c r="B14" s="380"/>
      <c r="C14" s="386">
        <v>11</v>
      </c>
      <c r="D14" s="103" t="str">
        <f>DIMPC!D122</f>
        <v xml:space="preserve">purchase of docking station with accessories </v>
      </c>
      <c r="E14" s="440" t="s">
        <v>51</v>
      </c>
      <c r="F14" s="103" t="s">
        <v>0</v>
      </c>
      <c r="G14" s="528" t="s">
        <v>23</v>
      </c>
      <c r="H14" s="535" t="s">
        <v>30</v>
      </c>
      <c r="I14" s="535" t="s">
        <v>24</v>
      </c>
      <c r="J14" s="388">
        <f>DIMPC!I122</f>
        <v>45000</v>
      </c>
      <c r="K14" s="103" t="str">
        <f>DIMPC!J122</f>
        <v>WB(100%)</v>
      </c>
      <c r="L14" s="451">
        <v>45380</v>
      </c>
      <c r="M14" s="451">
        <f t="shared" si="1"/>
        <v>45385</v>
      </c>
      <c r="N14" s="451">
        <f t="shared" si="2"/>
        <v>45395</v>
      </c>
      <c r="O14" s="451">
        <f t="shared" si="3"/>
        <v>45398</v>
      </c>
      <c r="P14" s="451">
        <f t="shared" si="3"/>
        <v>45401</v>
      </c>
      <c r="Q14" s="451" t="s">
        <v>33</v>
      </c>
      <c r="R14" s="451" t="s">
        <v>33</v>
      </c>
      <c r="S14" s="451" t="s">
        <v>33</v>
      </c>
      <c r="T14" s="451">
        <f t="shared" si="0"/>
        <v>45406</v>
      </c>
      <c r="U14" s="451">
        <f t="shared" si="4"/>
        <v>45411</v>
      </c>
      <c r="V14" s="380"/>
      <c r="W14" s="390" t="s">
        <v>0</v>
      </c>
      <c r="X14" s="380"/>
      <c r="Y14" s="380"/>
      <c r="Z14" s="380"/>
    </row>
    <row r="15" spans="1:26" ht="21" customHeight="1" x14ac:dyDescent="0.35">
      <c r="A15" s="380"/>
      <c r="B15" s="380"/>
      <c r="C15" s="106">
        <v>12</v>
      </c>
      <c r="D15" s="103" t="str">
        <f>DIMPC!D123</f>
        <v xml:space="preserve">purchase of security lock cables </v>
      </c>
      <c r="E15" s="440" t="s">
        <v>52</v>
      </c>
      <c r="F15" s="103" t="s">
        <v>0</v>
      </c>
      <c r="G15" s="528" t="s">
        <v>23</v>
      </c>
      <c r="H15" s="535" t="s">
        <v>30</v>
      </c>
      <c r="I15" s="535" t="s">
        <v>24</v>
      </c>
      <c r="J15" s="388">
        <f>DIMPC!I123</f>
        <v>2500</v>
      </c>
      <c r="K15" s="103" t="str">
        <f>DIMPC!J123</f>
        <v>WB(100%)</v>
      </c>
      <c r="L15" s="451">
        <v>45380</v>
      </c>
      <c r="M15" s="451">
        <f t="shared" si="1"/>
        <v>45385</v>
      </c>
      <c r="N15" s="451">
        <f t="shared" si="2"/>
        <v>45395</v>
      </c>
      <c r="O15" s="451">
        <f t="shared" si="3"/>
        <v>45398</v>
      </c>
      <c r="P15" s="451">
        <f t="shared" si="3"/>
        <v>45401</v>
      </c>
      <c r="Q15" s="451" t="s">
        <v>33</v>
      </c>
      <c r="R15" s="451" t="s">
        <v>33</v>
      </c>
      <c r="S15" s="451" t="s">
        <v>33</v>
      </c>
      <c r="T15" s="451">
        <f t="shared" si="0"/>
        <v>45406</v>
      </c>
      <c r="U15" s="451">
        <f t="shared" si="4"/>
        <v>45411</v>
      </c>
      <c r="V15" s="380"/>
      <c r="W15" s="390" t="s">
        <v>0</v>
      </c>
      <c r="X15" s="380"/>
      <c r="Y15" s="380"/>
      <c r="Z15" s="380"/>
    </row>
    <row r="16" spans="1:26" ht="28.5" x14ac:dyDescent="0.35">
      <c r="A16" s="380"/>
      <c r="B16" s="380"/>
      <c r="C16" s="386">
        <v>13</v>
      </c>
      <c r="D16" s="103" t="str">
        <f>DIMPC!D124</f>
        <v xml:space="preserve">heavy duty printer and print management  software </v>
      </c>
      <c r="E16" s="440" t="s">
        <v>53</v>
      </c>
      <c r="F16" s="103" t="s">
        <v>0</v>
      </c>
      <c r="G16" s="445" t="s">
        <v>23</v>
      </c>
      <c r="H16" s="260" t="s">
        <v>30</v>
      </c>
      <c r="I16" s="260" t="s">
        <v>24</v>
      </c>
      <c r="J16" s="388">
        <f>DIMPC!I124</f>
        <v>30000</v>
      </c>
      <c r="K16" s="103" t="str">
        <f>DIMPC!J124</f>
        <v>WB(100%)</v>
      </c>
      <c r="L16" s="451">
        <v>45380</v>
      </c>
      <c r="M16" s="451">
        <f t="shared" si="1"/>
        <v>45385</v>
      </c>
      <c r="N16" s="451">
        <f t="shared" si="2"/>
        <v>45395</v>
      </c>
      <c r="O16" s="451">
        <f t="shared" si="3"/>
        <v>45398</v>
      </c>
      <c r="P16" s="451">
        <f t="shared" si="3"/>
        <v>45401</v>
      </c>
      <c r="Q16" s="451" t="s">
        <v>33</v>
      </c>
      <c r="R16" s="451" t="s">
        <v>33</v>
      </c>
      <c r="S16" s="451" t="s">
        <v>33</v>
      </c>
      <c r="T16" s="451">
        <f t="shared" si="0"/>
        <v>45406</v>
      </c>
      <c r="U16" s="451">
        <f t="shared" si="4"/>
        <v>45411</v>
      </c>
      <c r="V16" s="380"/>
      <c r="W16" s="390" t="s">
        <v>0</v>
      </c>
      <c r="X16" s="380"/>
      <c r="Y16" s="380"/>
      <c r="Z16" s="380"/>
    </row>
    <row r="17" spans="1:26" ht="15" customHeight="1" x14ac:dyDescent="0.35">
      <c r="A17" s="380"/>
      <c r="B17" s="380"/>
      <c r="C17" s="386">
        <v>14</v>
      </c>
      <c r="D17" s="103" t="str">
        <f>DIMPC!D128</f>
        <v xml:space="preserve">External Solid- state Drive </v>
      </c>
      <c r="E17" s="440" t="s">
        <v>54</v>
      </c>
      <c r="F17" s="103" t="s">
        <v>0</v>
      </c>
      <c r="G17" s="445" t="s">
        <v>23</v>
      </c>
      <c r="H17" s="260" t="s">
        <v>30</v>
      </c>
      <c r="I17" s="260" t="s">
        <v>24</v>
      </c>
      <c r="J17" s="388">
        <f>DIMPC!I128</f>
        <v>10000</v>
      </c>
      <c r="K17" s="103" t="str">
        <f>DIMPC!J128</f>
        <v>WB(100%)</v>
      </c>
      <c r="L17" s="451">
        <v>45432</v>
      </c>
      <c r="M17" s="451">
        <f t="shared" si="1"/>
        <v>45437</v>
      </c>
      <c r="N17" s="451">
        <f t="shared" si="2"/>
        <v>45447</v>
      </c>
      <c r="O17" s="451">
        <f t="shared" si="3"/>
        <v>45450</v>
      </c>
      <c r="P17" s="451">
        <f t="shared" si="3"/>
        <v>45453</v>
      </c>
      <c r="Q17" s="451" t="s">
        <v>33</v>
      </c>
      <c r="R17" s="451" t="s">
        <v>33</v>
      </c>
      <c r="S17" s="451" t="s">
        <v>33</v>
      </c>
      <c r="T17" s="451">
        <f t="shared" si="0"/>
        <v>45458</v>
      </c>
      <c r="U17" s="451">
        <f t="shared" si="4"/>
        <v>45463</v>
      </c>
      <c r="V17" s="380"/>
      <c r="W17" s="390" t="s">
        <v>0</v>
      </c>
      <c r="X17" s="380"/>
      <c r="Y17" s="380"/>
      <c r="Z17" s="380"/>
    </row>
    <row r="18" spans="1:26" s="520" customFormat="1" ht="21" customHeight="1" x14ac:dyDescent="0.35">
      <c r="A18" s="494"/>
      <c r="B18" s="494"/>
      <c r="C18" s="495">
        <v>18</v>
      </c>
      <c r="D18" s="484" t="str">
        <f>DIMPC!D129</f>
        <v>Network Cables Installation</v>
      </c>
      <c r="E18" s="523" t="s">
        <v>55</v>
      </c>
      <c r="F18" s="484" t="s">
        <v>0</v>
      </c>
      <c r="G18" s="485" t="s">
        <v>23</v>
      </c>
      <c r="H18" s="537" t="s">
        <v>30</v>
      </c>
      <c r="I18" s="537" t="s">
        <v>24</v>
      </c>
      <c r="J18" s="497">
        <f>DIMPC!I129</f>
        <v>6000</v>
      </c>
      <c r="K18" s="484" t="str">
        <f>DIMPC!J129</f>
        <v>WB(100%)</v>
      </c>
      <c r="L18" s="506">
        <v>45432</v>
      </c>
      <c r="M18" s="506">
        <f t="shared" si="1"/>
        <v>45437</v>
      </c>
      <c r="N18" s="506">
        <f t="shared" si="2"/>
        <v>45447</v>
      </c>
      <c r="O18" s="506">
        <f t="shared" si="3"/>
        <v>45450</v>
      </c>
      <c r="P18" s="506">
        <f t="shared" si="3"/>
        <v>45453</v>
      </c>
      <c r="Q18" s="506" t="s">
        <v>33</v>
      </c>
      <c r="R18" s="506" t="s">
        <v>33</v>
      </c>
      <c r="S18" s="506" t="s">
        <v>33</v>
      </c>
      <c r="T18" s="506">
        <f t="shared" si="0"/>
        <v>45458</v>
      </c>
      <c r="U18" s="506">
        <f t="shared" si="4"/>
        <v>45463</v>
      </c>
      <c r="V18" s="494"/>
      <c r="W18" s="390" t="s">
        <v>0</v>
      </c>
      <c r="X18" s="494"/>
      <c r="Y18" s="494"/>
      <c r="Z18" s="494"/>
    </row>
    <row r="19" spans="1:26" s="520" customFormat="1" ht="29.25" customHeight="1" x14ac:dyDescent="0.35">
      <c r="A19" s="494"/>
      <c r="B19" s="494"/>
      <c r="C19" s="500">
        <v>19</v>
      </c>
      <c r="D19" s="484" t="str">
        <f>DIMPC!D130</f>
        <v>HCI/Vsan Ready Node, Backup system and professional services</v>
      </c>
      <c r="E19" s="523" t="s">
        <v>56</v>
      </c>
      <c r="F19" s="484" t="s">
        <v>0</v>
      </c>
      <c r="G19" s="485" t="s">
        <v>23</v>
      </c>
      <c r="H19" s="537" t="s">
        <v>36</v>
      </c>
      <c r="I19" s="537" t="s">
        <v>24</v>
      </c>
      <c r="J19" s="524">
        <f>DIMPC!I130</f>
        <v>950000</v>
      </c>
      <c r="K19" s="523" t="str">
        <f>DIMPC!J130</f>
        <v>WB(100%)</v>
      </c>
      <c r="L19" s="506">
        <v>45432</v>
      </c>
      <c r="M19" s="506">
        <f t="shared" si="1"/>
        <v>45437</v>
      </c>
      <c r="N19" s="506">
        <f t="shared" si="2"/>
        <v>45447</v>
      </c>
      <c r="O19" s="506">
        <f t="shared" si="3"/>
        <v>45450</v>
      </c>
      <c r="P19" s="506">
        <f t="shared" si="3"/>
        <v>45453</v>
      </c>
      <c r="Q19" s="506" t="s">
        <v>33</v>
      </c>
      <c r="R19" s="506" t="s">
        <v>33</v>
      </c>
      <c r="S19" s="506" t="s">
        <v>33</v>
      </c>
      <c r="T19" s="506">
        <f t="shared" si="0"/>
        <v>45458</v>
      </c>
      <c r="U19" s="506">
        <f t="shared" si="4"/>
        <v>45463</v>
      </c>
      <c r="V19" s="494"/>
      <c r="W19" s="390" t="s">
        <v>0</v>
      </c>
      <c r="X19" s="494"/>
      <c r="Y19" s="494"/>
      <c r="Z19" s="494"/>
    </row>
    <row r="20" spans="1:26" x14ac:dyDescent="0.35">
      <c r="A20" s="380"/>
      <c r="B20" s="380"/>
      <c r="C20" s="106">
        <v>20</v>
      </c>
      <c r="D20" s="103" t="str">
        <f>DIMPC!D131</f>
        <v xml:space="preserve"> Office Chairs</v>
      </c>
      <c r="E20" s="440" t="s">
        <v>57</v>
      </c>
      <c r="F20" s="103" t="s">
        <v>0</v>
      </c>
      <c r="G20" s="528" t="s">
        <v>23</v>
      </c>
      <c r="H20" s="535" t="s">
        <v>30</v>
      </c>
      <c r="I20" s="535" t="s">
        <v>24</v>
      </c>
      <c r="J20" s="388">
        <f>DIMPC!I131</f>
        <v>49000</v>
      </c>
      <c r="K20" s="103" t="str">
        <f>DIMPC!J131</f>
        <v>WB(100%)</v>
      </c>
      <c r="L20" s="451">
        <v>45462</v>
      </c>
      <c r="M20" s="451">
        <f t="shared" si="1"/>
        <v>45467</v>
      </c>
      <c r="N20" s="451">
        <f t="shared" si="2"/>
        <v>45477</v>
      </c>
      <c r="O20" s="451">
        <f t="shared" si="3"/>
        <v>45480</v>
      </c>
      <c r="P20" s="451">
        <f t="shared" si="3"/>
        <v>45483</v>
      </c>
      <c r="Q20" s="451" t="s">
        <v>33</v>
      </c>
      <c r="R20" s="451" t="s">
        <v>33</v>
      </c>
      <c r="S20" s="451" t="s">
        <v>33</v>
      </c>
      <c r="T20" s="451">
        <f t="shared" si="0"/>
        <v>45488</v>
      </c>
      <c r="U20" s="451">
        <f t="shared" si="4"/>
        <v>45493</v>
      </c>
      <c r="V20" s="380"/>
      <c r="W20" s="390" t="s">
        <v>0</v>
      </c>
      <c r="X20" s="380"/>
      <c r="Y20" s="380"/>
      <c r="Z20" s="380"/>
    </row>
    <row r="21" spans="1:26" x14ac:dyDescent="0.35">
      <c r="A21" s="380"/>
      <c r="B21" s="380"/>
      <c r="C21" s="386">
        <v>21</v>
      </c>
      <c r="D21" s="103" t="str">
        <f>DIMPC!D132</f>
        <v>Office Table</v>
      </c>
      <c r="E21" s="440" t="s">
        <v>58</v>
      </c>
      <c r="F21" s="103"/>
      <c r="G21" s="528" t="s">
        <v>23</v>
      </c>
      <c r="H21" s="535" t="s">
        <v>30</v>
      </c>
      <c r="I21" s="535" t="s">
        <v>24</v>
      </c>
      <c r="J21" s="388">
        <f>DIMPC!I132</f>
        <v>35000</v>
      </c>
      <c r="K21" s="103" t="str">
        <f>DIMPC!J132</f>
        <v>WB(100%)</v>
      </c>
      <c r="L21" s="451">
        <v>45462</v>
      </c>
      <c r="M21" s="451">
        <f t="shared" si="1"/>
        <v>45467</v>
      </c>
      <c r="N21" s="451">
        <f t="shared" si="2"/>
        <v>45477</v>
      </c>
      <c r="O21" s="451">
        <f t="shared" si="3"/>
        <v>45480</v>
      </c>
      <c r="P21" s="451">
        <f t="shared" si="3"/>
        <v>45483</v>
      </c>
      <c r="Q21" s="451" t="s">
        <v>33</v>
      </c>
      <c r="R21" s="451" t="s">
        <v>33</v>
      </c>
      <c r="S21" s="451" t="s">
        <v>33</v>
      </c>
      <c r="T21" s="451">
        <f t="shared" si="0"/>
        <v>45488</v>
      </c>
      <c r="U21" s="451">
        <f t="shared" si="4"/>
        <v>45493</v>
      </c>
      <c r="V21" s="380"/>
      <c r="W21" s="390" t="s">
        <v>0</v>
      </c>
      <c r="X21" s="380"/>
      <c r="Y21" s="380"/>
      <c r="Z21" s="380"/>
    </row>
    <row r="22" spans="1:26" x14ac:dyDescent="0.35">
      <c r="A22" s="380"/>
      <c r="B22" s="380"/>
      <c r="C22" s="106">
        <v>22</v>
      </c>
      <c r="D22" s="103" t="str">
        <f>DIMPC!D133</f>
        <v>4 in 1 Office Workstation</v>
      </c>
      <c r="E22" s="440" t="s">
        <v>59</v>
      </c>
      <c r="F22" s="103"/>
      <c r="G22" s="528" t="s">
        <v>23</v>
      </c>
      <c r="H22" s="535" t="s">
        <v>30</v>
      </c>
      <c r="I22" s="535" t="s">
        <v>24</v>
      </c>
      <c r="J22" s="388">
        <f>DIMPC!I133</f>
        <v>12000</v>
      </c>
      <c r="K22" s="103" t="str">
        <f>DIMPC!J133</f>
        <v>WB(100%)</v>
      </c>
      <c r="L22" s="451">
        <v>45462</v>
      </c>
      <c r="M22" s="451">
        <f t="shared" si="1"/>
        <v>45467</v>
      </c>
      <c r="N22" s="451">
        <f t="shared" si="2"/>
        <v>45477</v>
      </c>
      <c r="O22" s="451">
        <f t="shared" si="3"/>
        <v>45480</v>
      </c>
      <c r="P22" s="451">
        <f t="shared" si="3"/>
        <v>45483</v>
      </c>
      <c r="Q22" s="451" t="s">
        <v>33</v>
      </c>
      <c r="R22" s="451" t="s">
        <v>33</v>
      </c>
      <c r="S22" s="451" t="s">
        <v>33</v>
      </c>
      <c r="T22" s="451">
        <f t="shared" si="0"/>
        <v>45488</v>
      </c>
      <c r="U22" s="451">
        <f t="shared" si="4"/>
        <v>45493</v>
      </c>
      <c r="V22" s="380"/>
      <c r="W22" s="390" t="s">
        <v>0</v>
      </c>
      <c r="X22" s="380"/>
      <c r="Y22" s="380"/>
      <c r="Z22" s="380"/>
    </row>
    <row r="23" spans="1:26" x14ac:dyDescent="0.35">
      <c r="A23" s="380"/>
      <c r="B23" s="380"/>
      <c r="C23" s="386">
        <v>23</v>
      </c>
      <c r="D23" s="103" t="str">
        <f>DIMPC!D134</f>
        <v>visitors chair</v>
      </c>
      <c r="E23" s="440" t="s">
        <v>60</v>
      </c>
      <c r="F23" s="103"/>
      <c r="G23" s="528" t="s">
        <v>23</v>
      </c>
      <c r="H23" s="535" t="s">
        <v>30</v>
      </c>
      <c r="I23" s="535" t="s">
        <v>24</v>
      </c>
      <c r="J23" s="388">
        <f>DIMPC!I134</f>
        <v>16000</v>
      </c>
      <c r="K23" s="103" t="str">
        <f>DIMPC!J134</f>
        <v>WB(100%)</v>
      </c>
      <c r="L23" s="451">
        <v>45492</v>
      </c>
      <c r="M23" s="451">
        <f t="shared" si="1"/>
        <v>45497</v>
      </c>
      <c r="N23" s="451">
        <f t="shared" si="2"/>
        <v>45507</v>
      </c>
      <c r="O23" s="451">
        <f t="shared" si="3"/>
        <v>45510</v>
      </c>
      <c r="P23" s="451">
        <f t="shared" si="3"/>
        <v>45513</v>
      </c>
      <c r="Q23" s="451" t="s">
        <v>33</v>
      </c>
      <c r="R23" s="451" t="s">
        <v>33</v>
      </c>
      <c r="S23" s="451" t="s">
        <v>33</v>
      </c>
      <c r="T23" s="451">
        <f t="shared" si="0"/>
        <v>45518</v>
      </c>
      <c r="U23" s="451">
        <f t="shared" si="4"/>
        <v>45523</v>
      </c>
      <c r="V23" s="380"/>
      <c r="W23" s="390" t="s">
        <v>0</v>
      </c>
      <c r="X23" s="380"/>
      <c r="Y23" s="380"/>
      <c r="Z23" s="380"/>
    </row>
    <row r="24" spans="1:26" x14ac:dyDescent="0.35">
      <c r="A24" s="380"/>
      <c r="B24" s="380"/>
      <c r="C24" s="106">
        <v>24</v>
      </c>
      <c r="D24" s="103" t="str">
        <f>DIMPC!D135</f>
        <v>Office Cabinets</v>
      </c>
      <c r="E24" s="440" t="s">
        <v>61</v>
      </c>
      <c r="F24" s="103"/>
      <c r="G24" s="528" t="s">
        <v>23</v>
      </c>
      <c r="H24" s="535" t="s">
        <v>30</v>
      </c>
      <c r="I24" s="535" t="s">
        <v>24</v>
      </c>
      <c r="J24" s="388">
        <f>DIMPC!I135</f>
        <v>7000</v>
      </c>
      <c r="K24" s="103" t="str">
        <f>DIMPC!J135</f>
        <v>WB(100%)</v>
      </c>
      <c r="L24" s="451">
        <v>45492</v>
      </c>
      <c r="M24" s="451">
        <f t="shared" si="1"/>
        <v>45497</v>
      </c>
      <c r="N24" s="451">
        <f t="shared" si="2"/>
        <v>45507</v>
      </c>
      <c r="O24" s="451">
        <f t="shared" si="3"/>
        <v>45510</v>
      </c>
      <c r="P24" s="451">
        <f t="shared" si="3"/>
        <v>45513</v>
      </c>
      <c r="Q24" s="451" t="s">
        <v>33</v>
      </c>
      <c r="R24" s="451" t="s">
        <v>33</v>
      </c>
      <c r="S24" s="451" t="s">
        <v>33</v>
      </c>
      <c r="T24" s="451">
        <f t="shared" si="0"/>
        <v>45518</v>
      </c>
      <c r="U24" s="451">
        <f t="shared" si="4"/>
        <v>45523</v>
      </c>
      <c r="V24" s="380"/>
      <c r="W24" s="390" t="s">
        <v>0</v>
      </c>
      <c r="X24" s="380"/>
      <c r="Y24" s="380"/>
      <c r="Z24" s="380"/>
    </row>
    <row r="25" spans="1:26" ht="27.75" customHeight="1" x14ac:dyDescent="0.35">
      <c r="A25" s="379" t="s">
        <v>0</v>
      </c>
      <c r="B25" s="380"/>
      <c r="C25" s="106">
        <v>26</v>
      </c>
      <c r="D25" s="103" t="s">
        <v>62</v>
      </c>
      <c r="E25" s="103" t="s">
        <v>63</v>
      </c>
      <c r="F25" s="105" t="s">
        <v>0</v>
      </c>
      <c r="G25" s="528" t="s">
        <v>23</v>
      </c>
      <c r="H25" s="535" t="s">
        <v>30</v>
      </c>
      <c r="I25" s="535" t="s">
        <v>24</v>
      </c>
      <c r="J25" s="388">
        <v>4400</v>
      </c>
      <c r="K25" s="105" t="s">
        <v>64</v>
      </c>
      <c r="L25" s="451">
        <v>45380</v>
      </c>
      <c r="M25" s="451">
        <f t="shared" si="1"/>
        <v>45385</v>
      </c>
      <c r="N25" s="451">
        <f t="shared" si="2"/>
        <v>45395</v>
      </c>
      <c r="O25" s="451">
        <f t="shared" si="3"/>
        <v>45398</v>
      </c>
      <c r="P25" s="451">
        <f t="shared" si="3"/>
        <v>45401</v>
      </c>
      <c r="Q25" s="451" t="s">
        <v>33</v>
      </c>
      <c r="R25" s="451" t="s">
        <v>33</v>
      </c>
      <c r="S25" s="451" t="s">
        <v>33</v>
      </c>
      <c r="T25" s="451">
        <f t="shared" si="0"/>
        <v>45406</v>
      </c>
      <c r="U25" s="451">
        <f t="shared" si="4"/>
        <v>45411</v>
      </c>
      <c r="V25" s="380"/>
      <c r="W25" s="390" t="s">
        <v>0</v>
      </c>
      <c r="X25" s="380"/>
      <c r="Y25" s="380"/>
      <c r="Z25" s="380"/>
    </row>
    <row r="26" spans="1:26" ht="27" customHeight="1" x14ac:dyDescent="0.35">
      <c r="A26" s="379" t="s">
        <v>0</v>
      </c>
      <c r="B26" s="380"/>
      <c r="C26" s="386">
        <v>27</v>
      </c>
      <c r="D26" s="103" t="s">
        <v>65</v>
      </c>
      <c r="E26" s="103" t="s">
        <v>66</v>
      </c>
      <c r="F26" s="105" t="s">
        <v>0</v>
      </c>
      <c r="G26" s="528" t="s">
        <v>23</v>
      </c>
      <c r="H26" s="535" t="s">
        <v>30</v>
      </c>
      <c r="I26" s="535" t="s">
        <v>24</v>
      </c>
      <c r="J26" s="388">
        <v>3300</v>
      </c>
      <c r="K26" s="105" t="s">
        <v>64</v>
      </c>
      <c r="L26" s="451">
        <v>45392</v>
      </c>
      <c r="M26" s="451">
        <f t="shared" si="1"/>
        <v>45397</v>
      </c>
      <c r="N26" s="451">
        <f t="shared" si="2"/>
        <v>45407</v>
      </c>
      <c r="O26" s="451">
        <f t="shared" si="3"/>
        <v>45410</v>
      </c>
      <c r="P26" s="451">
        <f t="shared" si="3"/>
        <v>45413</v>
      </c>
      <c r="Q26" s="451" t="s">
        <v>33</v>
      </c>
      <c r="R26" s="451" t="s">
        <v>33</v>
      </c>
      <c r="S26" s="451" t="s">
        <v>33</v>
      </c>
      <c r="T26" s="451">
        <f t="shared" si="0"/>
        <v>45418</v>
      </c>
      <c r="U26" s="451">
        <f t="shared" si="4"/>
        <v>45423</v>
      </c>
      <c r="V26" s="380"/>
      <c r="W26" s="379" t="s">
        <v>0</v>
      </c>
      <c r="X26" s="380"/>
      <c r="Y26" s="380"/>
      <c r="Z26" s="380"/>
    </row>
    <row r="27" spans="1:26" ht="28.5" customHeight="1" x14ac:dyDescent="0.35">
      <c r="A27" s="379" t="s">
        <v>0</v>
      </c>
      <c r="B27" s="380"/>
      <c r="C27" s="106">
        <v>28</v>
      </c>
      <c r="D27" s="103" t="s">
        <v>67</v>
      </c>
      <c r="E27" s="103" t="s">
        <v>68</v>
      </c>
      <c r="F27" s="103" t="s">
        <v>0</v>
      </c>
      <c r="G27" s="528" t="s">
        <v>23</v>
      </c>
      <c r="H27" s="535" t="s">
        <v>30</v>
      </c>
      <c r="I27" s="535" t="s">
        <v>24</v>
      </c>
      <c r="J27" s="388">
        <v>500</v>
      </c>
      <c r="K27" s="105" t="s">
        <v>64</v>
      </c>
      <c r="L27" s="451">
        <v>45401</v>
      </c>
      <c r="M27" s="451">
        <f t="shared" si="1"/>
        <v>45406</v>
      </c>
      <c r="N27" s="451">
        <f t="shared" si="2"/>
        <v>45416</v>
      </c>
      <c r="O27" s="451">
        <f t="shared" si="3"/>
        <v>45419</v>
      </c>
      <c r="P27" s="451">
        <f t="shared" si="3"/>
        <v>45422</v>
      </c>
      <c r="Q27" s="451" t="s">
        <v>33</v>
      </c>
      <c r="R27" s="451" t="s">
        <v>33</v>
      </c>
      <c r="S27" s="451" t="s">
        <v>33</v>
      </c>
      <c r="T27" s="451">
        <f t="shared" si="0"/>
        <v>45427</v>
      </c>
      <c r="U27" s="451">
        <f t="shared" si="4"/>
        <v>45432</v>
      </c>
      <c r="V27" s="380"/>
      <c r="W27" s="379" t="s">
        <v>0</v>
      </c>
      <c r="X27" s="380"/>
      <c r="Y27" s="380"/>
      <c r="Z27" s="380"/>
    </row>
    <row r="28" spans="1:26" ht="27" customHeight="1" x14ac:dyDescent="0.35">
      <c r="A28" s="379" t="s">
        <v>0</v>
      </c>
      <c r="B28" s="380"/>
      <c r="C28" s="386">
        <v>29</v>
      </c>
      <c r="D28" s="103" t="s">
        <v>69</v>
      </c>
      <c r="E28" s="103" t="s">
        <v>70</v>
      </c>
      <c r="F28" s="105" t="s">
        <v>0</v>
      </c>
      <c r="G28" s="528" t="s">
        <v>23</v>
      </c>
      <c r="H28" s="535" t="s">
        <v>30</v>
      </c>
      <c r="I28" s="535" t="s">
        <v>24</v>
      </c>
      <c r="J28" s="388">
        <v>14000</v>
      </c>
      <c r="K28" s="105" t="s">
        <v>64</v>
      </c>
      <c r="L28" s="451">
        <v>45422</v>
      </c>
      <c r="M28" s="451">
        <f t="shared" si="1"/>
        <v>45427</v>
      </c>
      <c r="N28" s="451">
        <f t="shared" si="2"/>
        <v>45437</v>
      </c>
      <c r="O28" s="451">
        <f t="shared" si="3"/>
        <v>45440</v>
      </c>
      <c r="P28" s="451">
        <f t="shared" si="3"/>
        <v>45443</v>
      </c>
      <c r="Q28" s="451" t="s">
        <v>33</v>
      </c>
      <c r="R28" s="451" t="s">
        <v>33</v>
      </c>
      <c r="S28" s="451" t="s">
        <v>33</v>
      </c>
      <c r="T28" s="451">
        <f t="shared" si="0"/>
        <v>45448</v>
      </c>
      <c r="U28" s="451">
        <f t="shared" si="4"/>
        <v>45453</v>
      </c>
      <c r="V28" s="380"/>
      <c r="W28" s="379" t="s">
        <v>0</v>
      </c>
      <c r="X28" s="380"/>
      <c r="Y28" s="380"/>
      <c r="Z28" s="380"/>
    </row>
    <row r="29" spans="1:26" ht="28.5" customHeight="1" x14ac:dyDescent="0.35">
      <c r="A29" s="379" t="s">
        <v>0</v>
      </c>
      <c r="B29" s="380"/>
      <c r="C29" s="106">
        <v>30</v>
      </c>
      <c r="D29" s="103" t="s">
        <v>71</v>
      </c>
      <c r="E29" s="103" t="s">
        <v>72</v>
      </c>
      <c r="F29" s="105" t="s">
        <v>0</v>
      </c>
      <c r="G29" s="528" t="s">
        <v>23</v>
      </c>
      <c r="H29" s="535" t="s">
        <v>30</v>
      </c>
      <c r="I29" s="535" t="s">
        <v>24</v>
      </c>
      <c r="J29" s="388">
        <v>2000</v>
      </c>
      <c r="K29" s="105" t="s">
        <v>64</v>
      </c>
      <c r="L29" s="451">
        <v>45422</v>
      </c>
      <c r="M29" s="451">
        <f t="shared" si="1"/>
        <v>45427</v>
      </c>
      <c r="N29" s="451">
        <f t="shared" si="2"/>
        <v>45437</v>
      </c>
      <c r="O29" s="451">
        <f t="shared" si="3"/>
        <v>45440</v>
      </c>
      <c r="P29" s="451">
        <f t="shared" si="3"/>
        <v>45443</v>
      </c>
      <c r="Q29" s="451" t="s">
        <v>33</v>
      </c>
      <c r="R29" s="451" t="s">
        <v>33</v>
      </c>
      <c r="S29" s="451" t="s">
        <v>33</v>
      </c>
      <c r="T29" s="451">
        <f t="shared" si="0"/>
        <v>45448</v>
      </c>
      <c r="U29" s="451">
        <f t="shared" si="4"/>
        <v>45453</v>
      </c>
      <c r="V29" s="380"/>
      <c r="W29" s="379" t="s">
        <v>0</v>
      </c>
      <c r="X29" s="380"/>
      <c r="Y29" s="380"/>
      <c r="Z29" s="380"/>
    </row>
    <row r="30" spans="1:26" ht="29.25" customHeight="1" x14ac:dyDescent="0.35">
      <c r="A30" s="379" t="s">
        <v>0</v>
      </c>
      <c r="B30" s="380"/>
      <c r="C30" s="386">
        <v>31</v>
      </c>
      <c r="D30" s="103" t="s">
        <v>73</v>
      </c>
      <c r="E30" s="103" t="s">
        <v>74</v>
      </c>
      <c r="F30" s="105" t="s">
        <v>0</v>
      </c>
      <c r="G30" s="528" t="s">
        <v>23</v>
      </c>
      <c r="H30" s="535" t="s">
        <v>30</v>
      </c>
      <c r="I30" s="535" t="s">
        <v>24</v>
      </c>
      <c r="J30" s="388">
        <v>10000</v>
      </c>
      <c r="K30" s="105" t="s">
        <v>64</v>
      </c>
      <c r="L30" s="451">
        <v>45392</v>
      </c>
      <c r="M30" s="451">
        <f t="shared" si="1"/>
        <v>45397</v>
      </c>
      <c r="N30" s="451">
        <f t="shared" si="2"/>
        <v>45407</v>
      </c>
      <c r="O30" s="451">
        <f t="shared" si="3"/>
        <v>45410</v>
      </c>
      <c r="P30" s="451">
        <f t="shared" si="3"/>
        <v>45413</v>
      </c>
      <c r="Q30" s="451" t="s">
        <v>33</v>
      </c>
      <c r="R30" s="451" t="s">
        <v>33</v>
      </c>
      <c r="S30" s="451" t="s">
        <v>33</v>
      </c>
      <c r="T30" s="451">
        <f t="shared" si="0"/>
        <v>45418</v>
      </c>
      <c r="U30" s="451">
        <f t="shared" si="4"/>
        <v>45423</v>
      </c>
      <c r="V30" s="380"/>
      <c r="W30" s="379" t="s">
        <v>0</v>
      </c>
      <c r="X30" s="380"/>
      <c r="Y30" s="380"/>
      <c r="Z30" s="380"/>
    </row>
    <row r="31" spans="1:26" ht="28.5" customHeight="1" x14ac:dyDescent="0.35">
      <c r="A31" s="390" t="s">
        <v>0</v>
      </c>
      <c r="B31" s="391"/>
      <c r="C31" s="106">
        <v>32</v>
      </c>
      <c r="D31" s="103" t="s">
        <v>75</v>
      </c>
      <c r="E31" s="103" t="s">
        <v>76</v>
      </c>
      <c r="F31" s="400" t="s">
        <v>0</v>
      </c>
      <c r="G31" s="528" t="s">
        <v>23</v>
      </c>
      <c r="H31" s="535" t="s">
        <v>30</v>
      </c>
      <c r="I31" s="535" t="s">
        <v>24</v>
      </c>
      <c r="J31" s="388">
        <v>1000</v>
      </c>
      <c r="K31" s="105" t="s">
        <v>64</v>
      </c>
      <c r="L31" s="451">
        <v>45422</v>
      </c>
      <c r="M31" s="451">
        <f t="shared" si="1"/>
        <v>45427</v>
      </c>
      <c r="N31" s="451">
        <f t="shared" si="2"/>
        <v>45437</v>
      </c>
      <c r="O31" s="451">
        <f t="shared" si="3"/>
        <v>45440</v>
      </c>
      <c r="P31" s="451">
        <f t="shared" si="3"/>
        <v>45443</v>
      </c>
      <c r="Q31" s="451" t="s">
        <v>33</v>
      </c>
      <c r="R31" s="451" t="s">
        <v>33</v>
      </c>
      <c r="S31" s="451" t="s">
        <v>33</v>
      </c>
      <c r="T31" s="451">
        <f t="shared" si="0"/>
        <v>45448</v>
      </c>
      <c r="U31" s="451">
        <f t="shared" si="4"/>
        <v>45453</v>
      </c>
      <c r="V31" s="391"/>
      <c r="W31" s="390" t="s">
        <v>0</v>
      </c>
      <c r="X31" s="391"/>
      <c r="Y31" s="391"/>
      <c r="Z31" s="391"/>
    </row>
    <row r="32" spans="1:26" ht="33.75" customHeight="1" x14ac:dyDescent="0.35">
      <c r="A32" s="379" t="s">
        <v>0</v>
      </c>
      <c r="B32" s="391"/>
      <c r="C32" s="386">
        <v>33</v>
      </c>
      <c r="D32" s="103" t="s">
        <v>77</v>
      </c>
      <c r="E32" s="412" t="s">
        <v>78</v>
      </c>
      <c r="F32" s="393" t="s">
        <v>0</v>
      </c>
      <c r="G32" s="528" t="s">
        <v>23</v>
      </c>
      <c r="H32" s="535" t="s">
        <v>30</v>
      </c>
      <c r="I32" s="535" t="s">
        <v>24</v>
      </c>
      <c r="J32" s="388">
        <v>1000</v>
      </c>
      <c r="K32" s="105" t="s">
        <v>64</v>
      </c>
      <c r="L32" s="451">
        <v>45422</v>
      </c>
      <c r="M32" s="451">
        <f t="shared" si="1"/>
        <v>45427</v>
      </c>
      <c r="N32" s="451">
        <f t="shared" si="2"/>
        <v>45437</v>
      </c>
      <c r="O32" s="451">
        <f t="shared" si="3"/>
        <v>45440</v>
      </c>
      <c r="P32" s="451">
        <f t="shared" si="3"/>
        <v>45443</v>
      </c>
      <c r="Q32" s="451" t="s">
        <v>33</v>
      </c>
      <c r="R32" s="451" t="s">
        <v>33</v>
      </c>
      <c r="S32" s="451" t="s">
        <v>33</v>
      </c>
      <c r="T32" s="451">
        <f t="shared" si="0"/>
        <v>45448</v>
      </c>
      <c r="U32" s="451">
        <f t="shared" si="4"/>
        <v>45453</v>
      </c>
      <c r="V32" s="391"/>
      <c r="W32" s="379" t="s">
        <v>0</v>
      </c>
      <c r="X32" s="380"/>
      <c r="Y32" s="380"/>
      <c r="Z32" s="380"/>
    </row>
    <row r="33" spans="1:26" ht="33.75" customHeight="1" x14ac:dyDescent="0.35">
      <c r="A33" s="379" t="s">
        <v>0</v>
      </c>
      <c r="B33" s="391"/>
      <c r="C33" s="106">
        <v>34</v>
      </c>
      <c r="D33" s="103" t="s">
        <v>79</v>
      </c>
      <c r="E33" s="103" t="s">
        <v>80</v>
      </c>
      <c r="F33" s="105" t="s">
        <v>0</v>
      </c>
      <c r="G33" s="528" t="s">
        <v>23</v>
      </c>
      <c r="H33" s="535" t="s">
        <v>30</v>
      </c>
      <c r="I33" s="535" t="s">
        <v>24</v>
      </c>
      <c r="J33" s="388">
        <v>9000</v>
      </c>
      <c r="K33" s="105" t="s">
        <v>64</v>
      </c>
      <c r="L33" s="451">
        <v>45422</v>
      </c>
      <c r="M33" s="451">
        <f t="shared" si="1"/>
        <v>45427</v>
      </c>
      <c r="N33" s="451">
        <f t="shared" si="2"/>
        <v>45437</v>
      </c>
      <c r="O33" s="451">
        <f t="shared" si="3"/>
        <v>45440</v>
      </c>
      <c r="P33" s="451">
        <f t="shared" si="3"/>
        <v>45443</v>
      </c>
      <c r="Q33" s="451" t="s">
        <v>33</v>
      </c>
      <c r="R33" s="451" t="s">
        <v>33</v>
      </c>
      <c r="S33" s="451" t="s">
        <v>33</v>
      </c>
      <c r="T33" s="451">
        <f t="shared" si="0"/>
        <v>45448</v>
      </c>
      <c r="U33" s="451">
        <f t="shared" si="4"/>
        <v>45453</v>
      </c>
      <c r="V33" s="391"/>
      <c r="W33" s="379" t="s">
        <v>0</v>
      </c>
      <c r="X33" s="380"/>
      <c r="Y33" s="380"/>
      <c r="Z33" s="380"/>
    </row>
    <row r="34" spans="1:26" ht="33" customHeight="1" x14ac:dyDescent="0.35">
      <c r="A34" s="379" t="s">
        <v>0</v>
      </c>
      <c r="B34" s="380"/>
      <c r="C34" s="386">
        <v>35</v>
      </c>
      <c r="D34" s="400" t="s">
        <v>81</v>
      </c>
      <c r="E34" s="401" t="s">
        <v>82</v>
      </c>
      <c r="F34" s="400" t="s">
        <v>0</v>
      </c>
      <c r="G34" s="530" t="s">
        <v>23</v>
      </c>
      <c r="H34" s="538" t="s">
        <v>30</v>
      </c>
      <c r="I34" s="538" t="s">
        <v>24</v>
      </c>
      <c r="J34" s="446">
        <v>3000</v>
      </c>
      <c r="K34" s="400" t="s">
        <v>64</v>
      </c>
      <c r="L34" s="451">
        <v>45453</v>
      </c>
      <c r="M34" s="451">
        <f t="shared" si="1"/>
        <v>45458</v>
      </c>
      <c r="N34" s="451">
        <f t="shared" si="2"/>
        <v>45468</v>
      </c>
      <c r="O34" s="451">
        <f t="shared" si="3"/>
        <v>45471</v>
      </c>
      <c r="P34" s="451">
        <f t="shared" si="3"/>
        <v>45474</v>
      </c>
      <c r="Q34" s="451" t="s">
        <v>33</v>
      </c>
      <c r="R34" s="451" t="s">
        <v>33</v>
      </c>
      <c r="S34" s="451" t="s">
        <v>33</v>
      </c>
      <c r="T34" s="451">
        <f t="shared" si="0"/>
        <v>45479</v>
      </c>
      <c r="U34" s="451">
        <f t="shared" si="4"/>
        <v>45484</v>
      </c>
      <c r="V34" s="380"/>
      <c r="W34" s="379" t="s">
        <v>0</v>
      </c>
      <c r="X34" s="380"/>
      <c r="Y34" s="380"/>
      <c r="Z34" s="380"/>
    </row>
    <row r="35" spans="1:26" ht="33" customHeight="1" x14ac:dyDescent="0.35">
      <c r="A35" s="379"/>
      <c r="B35" s="380"/>
      <c r="C35" s="106">
        <v>36</v>
      </c>
      <c r="D35" s="393" t="str">
        <f>Communication!D28</f>
        <v>Printing of knowledge materials (factsheets, magazine, publications)</v>
      </c>
      <c r="E35" s="447" t="s">
        <v>83</v>
      </c>
      <c r="F35" s="448"/>
      <c r="G35" s="531" t="s">
        <v>23</v>
      </c>
      <c r="H35" s="539" t="s">
        <v>30</v>
      </c>
      <c r="I35" s="539" t="s">
        <v>24</v>
      </c>
      <c r="J35" s="449">
        <f>Communication!I28</f>
        <v>100000</v>
      </c>
      <c r="K35" s="393" t="s">
        <v>44</v>
      </c>
      <c r="L35" s="451">
        <v>45453</v>
      </c>
      <c r="M35" s="451">
        <f t="shared" si="1"/>
        <v>45458</v>
      </c>
      <c r="N35" s="451">
        <f t="shared" si="2"/>
        <v>45468</v>
      </c>
      <c r="O35" s="451">
        <f t="shared" si="3"/>
        <v>45471</v>
      </c>
      <c r="P35" s="451">
        <f t="shared" si="3"/>
        <v>45474</v>
      </c>
      <c r="Q35" s="451" t="s">
        <v>33</v>
      </c>
      <c r="R35" s="451" t="s">
        <v>33</v>
      </c>
      <c r="S35" s="451" t="s">
        <v>33</v>
      </c>
      <c r="T35" s="451">
        <f t="shared" si="0"/>
        <v>45479</v>
      </c>
      <c r="U35" s="451">
        <f t="shared" si="4"/>
        <v>45484</v>
      </c>
      <c r="V35" s="380"/>
      <c r="W35" s="379"/>
      <c r="X35" s="380"/>
      <c r="Y35" s="380"/>
      <c r="Z35" s="380"/>
    </row>
    <row r="36" spans="1:26" ht="44.25" customHeight="1" x14ac:dyDescent="0.35">
      <c r="A36" s="379"/>
      <c r="B36" s="380"/>
      <c r="C36" s="386">
        <v>37</v>
      </c>
      <c r="D36" s="393" t="str">
        <f>Communication!D29</f>
        <v>Printing of branded stationary and other items (notepads, folders, pens, badges, pins, lanyards etc.)</v>
      </c>
      <c r="E36" s="447" t="s">
        <v>84</v>
      </c>
      <c r="F36" s="448"/>
      <c r="G36" s="531" t="s">
        <v>23</v>
      </c>
      <c r="H36" s="539" t="s">
        <v>30</v>
      </c>
      <c r="I36" s="539" t="s">
        <v>24</v>
      </c>
      <c r="J36" s="449">
        <f>Communication!I29</f>
        <v>70000</v>
      </c>
      <c r="K36" s="393" t="s">
        <v>44</v>
      </c>
      <c r="L36" s="451">
        <v>45483</v>
      </c>
      <c r="M36" s="451">
        <f t="shared" si="1"/>
        <v>45488</v>
      </c>
      <c r="N36" s="451">
        <f t="shared" si="2"/>
        <v>45498</v>
      </c>
      <c r="O36" s="451">
        <f t="shared" si="3"/>
        <v>45501</v>
      </c>
      <c r="P36" s="451">
        <f t="shared" si="3"/>
        <v>45504</v>
      </c>
      <c r="Q36" s="451" t="s">
        <v>33</v>
      </c>
      <c r="R36" s="451" t="s">
        <v>33</v>
      </c>
      <c r="S36" s="451" t="s">
        <v>33</v>
      </c>
      <c r="T36" s="451">
        <f t="shared" si="0"/>
        <v>45509</v>
      </c>
      <c r="U36" s="451">
        <f t="shared" si="4"/>
        <v>45514</v>
      </c>
      <c r="V36" s="380"/>
      <c r="W36" s="379"/>
      <c r="X36" s="380"/>
      <c r="Y36" s="380"/>
      <c r="Z36" s="380"/>
    </row>
    <row r="37" spans="1:26" ht="33" customHeight="1" x14ac:dyDescent="0.35">
      <c r="A37" s="379"/>
      <c r="B37" s="380"/>
      <c r="C37" s="106">
        <v>38</v>
      </c>
      <c r="D37" s="393" t="str">
        <f>Communication!D30</f>
        <v>Printing of branding material (pull up banners, teardrops, backdrops etc.)</v>
      </c>
      <c r="E37" s="447" t="s">
        <v>85</v>
      </c>
      <c r="F37" s="448"/>
      <c r="G37" s="531" t="s">
        <v>23</v>
      </c>
      <c r="H37" s="539" t="s">
        <v>30</v>
      </c>
      <c r="I37" s="539" t="s">
        <v>24</v>
      </c>
      <c r="J37" s="449">
        <f>Communication!I30</f>
        <v>100000</v>
      </c>
      <c r="K37" s="393" t="s">
        <v>44</v>
      </c>
      <c r="L37" s="451">
        <v>45483</v>
      </c>
      <c r="M37" s="451">
        <f t="shared" si="1"/>
        <v>45488</v>
      </c>
      <c r="N37" s="451">
        <f t="shared" si="2"/>
        <v>45498</v>
      </c>
      <c r="O37" s="451">
        <f t="shared" si="3"/>
        <v>45501</v>
      </c>
      <c r="P37" s="451">
        <f t="shared" si="3"/>
        <v>45504</v>
      </c>
      <c r="Q37" s="451" t="s">
        <v>33</v>
      </c>
      <c r="R37" s="451" t="s">
        <v>33</v>
      </c>
      <c r="S37" s="451" t="s">
        <v>33</v>
      </c>
      <c r="T37" s="451">
        <f t="shared" si="0"/>
        <v>45509</v>
      </c>
      <c r="U37" s="451">
        <f t="shared" si="4"/>
        <v>45514</v>
      </c>
      <c r="V37" s="380"/>
      <c r="W37" s="379"/>
      <c r="X37" s="380"/>
      <c r="Y37" s="380"/>
      <c r="Z37" s="380"/>
    </row>
    <row r="38" spans="1:26" ht="33" customHeight="1" x14ac:dyDescent="0.35">
      <c r="A38" s="379"/>
      <c r="B38" s="380"/>
      <c r="C38" s="386">
        <v>39</v>
      </c>
      <c r="D38" s="393" t="str">
        <f>Communication!D31</f>
        <v>AfCFTA corporate merchandise</v>
      </c>
      <c r="E38" s="447" t="s">
        <v>86</v>
      </c>
      <c r="F38" s="448"/>
      <c r="G38" s="531" t="s">
        <v>23</v>
      </c>
      <c r="H38" s="539" t="s">
        <v>30</v>
      </c>
      <c r="I38" s="539" t="s">
        <v>24</v>
      </c>
      <c r="J38" s="449">
        <f>Communication!I31</f>
        <v>100000</v>
      </c>
      <c r="K38" s="393" t="s">
        <v>44</v>
      </c>
      <c r="L38" s="451">
        <v>45545</v>
      </c>
      <c r="M38" s="451">
        <f t="shared" si="1"/>
        <v>45550</v>
      </c>
      <c r="N38" s="451">
        <f t="shared" si="2"/>
        <v>45560</v>
      </c>
      <c r="O38" s="451">
        <f t="shared" si="3"/>
        <v>45563</v>
      </c>
      <c r="P38" s="451">
        <f t="shared" si="3"/>
        <v>45566</v>
      </c>
      <c r="Q38" s="451" t="s">
        <v>33</v>
      </c>
      <c r="R38" s="451" t="s">
        <v>33</v>
      </c>
      <c r="S38" s="451" t="s">
        <v>33</v>
      </c>
      <c r="T38" s="451">
        <f t="shared" si="0"/>
        <v>45571</v>
      </c>
      <c r="U38" s="451">
        <f t="shared" si="4"/>
        <v>45576</v>
      </c>
      <c r="V38" s="380"/>
      <c r="W38" s="379"/>
      <c r="X38" s="380"/>
      <c r="Y38" s="380"/>
      <c r="Z38" s="380"/>
    </row>
    <row r="39" spans="1:26" ht="33" customHeight="1" x14ac:dyDescent="0.35">
      <c r="A39" s="379"/>
      <c r="B39" s="380"/>
      <c r="C39" s="106">
        <v>40</v>
      </c>
      <c r="D39" s="393" t="str">
        <f>Communication!D32</f>
        <v>AfCFTA 2025 calendars</v>
      </c>
      <c r="E39" s="447" t="s">
        <v>87</v>
      </c>
      <c r="F39" s="448"/>
      <c r="G39" s="531" t="s">
        <v>23</v>
      </c>
      <c r="H39" s="539" t="s">
        <v>30</v>
      </c>
      <c r="I39" s="539" t="s">
        <v>24</v>
      </c>
      <c r="J39" s="449">
        <f>Communication!I32</f>
        <v>20000</v>
      </c>
      <c r="K39" s="393" t="s">
        <v>44</v>
      </c>
      <c r="L39" s="451">
        <v>45545</v>
      </c>
      <c r="M39" s="451">
        <f t="shared" si="1"/>
        <v>45550</v>
      </c>
      <c r="N39" s="451">
        <f t="shared" si="2"/>
        <v>45560</v>
      </c>
      <c r="O39" s="451">
        <f t="shared" si="3"/>
        <v>45563</v>
      </c>
      <c r="P39" s="451">
        <f t="shared" si="3"/>
        <v>45566</v>
      </c>
      <c r="Q39" s="451" t="s">
        <v>33</v>
      </c>
      <c r="R39" s="451" t="s">
        <v>33</v>
      </c>
      <c r="S39" s="451" t="s">
        <v>33</v>
      </c>
      <c r="T39" s="451">
        <f t="shared" si="0"/>
        <v>45571</v>
      </c>
      <c r="U39" s="451">
        <f t="shared" si="4"/>
        <v>45576</v>
      </c>
      <c r="V39" s="380"/>
      <c r="W39" s="379"/>
      <c r="X39" s="380"/>
      <c r="Y39" s="380"/>
      <c r="Z39" s="380"/>
    </row>
    <row r="40" spans="1:26" ht="33" customHeight="1" x14ac:dyDescent="0.35">
      <c r="A40" s="379"/>
      <c r="B40" s="380"/>
      <c r="C40" s="380"/>
      <c r="D40" s="380"/>
      <c r="E40" s="143"/>
      <c r="F40" s="380"/>
      <c r="G40" s="532"/>
      <c r="H40" s="527"/>
      <c r="I40" s="527"/>
      <c r="J40" s="443"/>
      <c r="K40" s="380"/>
      <c r="L40" s="380"/>
      <c r="M40" s="143"/>
      <c r="N40" s="143"/>
      <c r="O40" s="143"/>
      <c r="P40" s="143"/>
      <c r="Q40" s="143"/>
      <c r="R40" s="143"/>
      <c r="S40" s="143"/>
      <c r="T40" s="143"/>
      <c r="U40" s="143"/>
      <c r="V40" s="380"/>
      <c r="W40" s="379"/>
      <c r="X40" s="380"/>
      <c r="Y40" s="380"/>
      <c r="Z40" s="380"/>
    </row>
    <row r="41" spans="1:26" ht="20" x14ac:dyDescent="0.4">
      <c r="A41" s="379" t="s">
        <v>0</v>
      </c>
      <c r="B41" s="380"/>
      <c r="C41" s="380"/>
      <c r="D41" s="423" t="s">
        <v>88</v>
      </c>
      <c r="E41" s="424"/>
      <c r="F41" s="424"/>
      <c r="G41" s="533"/>
      <c r="H41" s="533"/>
      <c r="I41" s="540"/>
      <c r="J41" s="425">
        <f>SUM(J5:J40)</f>
        <v>1927800</v>
      </c>
      <c r="K41" s="380"/>
      <c r="L41" s="380"/>
      <c r="M41" s="380"/>
      <c r="N41" s="380"/>
      <c r="O41" s="380"/>
      <c r="P41" s="380"/>
      <c r="Q41" s="380"/>
      <c r="R41" s="380"/>
      <c r="S41" s="380"/>
      <c r="T41" s="380"/>
      <c r="U41" s="380"/>
      <c r="V41" s="380"/>
      <c r="W41" s="379" t="s">
        <v>0</v>
      </c>
      <c r="X41" s="380"/>
      <c r="Y41" s="380"/>
      <c r="Z41" s="380"/>
    </row>
    <row r="42" spans="1:26" x14ac:dyDescent="0.35">
      <c r="A42" s="379" t="s">
        <v>0</v>
      </c>
      <c r="B42" s="380"/>
      <c r="C42" s="380"/>
      <c r="D42" s="380"/>
      <c r="E42" s="380"/>
      <c r="F42" s="380"/>
      <c r="G42" s="527"/>
      <c r="H42" s="527"/>
      <c r="I42" s="527"/>
      <c r="J42" s="380"/>
      <c r="K42" s="380"/>
      <c r="L42" s="380"/>
      <c r="M42" s="380"/>
      <c r="N42" s="380"/>
      <c r="O42" s="380"/>
      <c r="P42" s="380"/>
      <c r="Q42" s="380"/>
      <c r="R42" s="380"/>
      <c r="S42" s="380"/>
      <c r="T42" s="380"/>
      <c r="U42" s="380"/>
      <c r="V42" s="380"/>
      <c r="W42" s="379" t="s">
        <v>0</v>
      </c>
      <c r="X42" s="380"/>
      <c r="Y42" s="380"/>
      <c r="Z42" s="380"/>
    </row>
    <row r="43" spans="1:26" x14ac:dyDescent="0.35">
      <c r="A43" s="379" t="s">
        <v>0</v>
      </c>
      <c r="B43" s="380"/>
      <c r="C43" s="380"/>
      <c r="D43" s="380"/>
      <c r="E43" s="380"/>
      <c r="F43" s="380"/>
      <c r="G43" s="527"/>
      <c r="H43" s="527"/>
      <c r="I43" s="527"/>
      <c r="J43" s="380"/>
      <c r="K43" s="380"/>
      <c r="L43" s="380"/>
      <c r="M43" s="380"/>
      <c r="N43" s="380"/>
      <c r="O43" s="380"/>
      <c r="P43" s="380"/>
      <c r="Q43" s="380"/>
      <c r="R43" s="380"/>
      <c r="S43" s="380"/>
      <c r="T43" s="380"/>
      <c r="U43" s="380"/>
      <c r="V43" s="380"/>
      <c r="W43" s="379" t="s">
        <v>0</v>
      </c>
      <c r="X43" s="380"/>
      <c r="Y43" s="380"/>
      <c r="Z43" s="380"/>
    </row>
    <row r="44" spans="1:26" x14ac:dyDescent="0.35">
      <c r="A44" s="379" t="s">
        <v>0</v>
      </c>
      <c r="B44" s="379" t="s">
        <v>0</v>
      </c>
      <c r="C44" s="379" t="s">
        <v>0</v>
      </c>
      <c r="D44" s="379" t="s">
        <v>0</v>
      </c>
      <c r="E44" s="379" t="s">
        <v>0</v>
      </c>
      <c r="F44" s="379" t="s">
        <v>0</v>
      </c>
      <c r="G44" s="526" t="s">
        <v>0</v>
      </c>
      <c r="H44" s="526" t="s">
        <v>0</v>
      </c>
      <c r="I44" s="526" t="s">
        <v>0</v>
      </c>
      <c r="J44" s="379" t="s">
        <v>0</v>
      </c>
      <c r="K44" s="379" t="s">
        <v>0</v>
      </c>
      <c r="L44" s="379" t="s">
        <v>0</v>
      </c>
      <c r="M44" s="379" t="s">
        <v>0</v>
      </c>
      <c r="N44" s="379" t="s">
        <v>0</v>
      </c>
      <c r="O44" s="379" t="s">
        <v>0</v>
      </c>
      <c r="P44" s="379" t="s">
        <v>0</v>
      </c>
      <c r="Q44" s="379" t="s">
        <v>0</v>
      </c>
      <c r="R44" s="379" t="s">
        <v>0</v>
      </c>
      <c r="S44" s="379" t="s">
        <v>0</v>
      </c>
      <c r="T44" s="379" t="s">
        <v>0</v>
      </c>
      <c r="U44" s="379" t="s">
        <v>0</v>
      </c>
      <c r="V44" s="379" t="s">
        <v>0</v>
      </c>
      <c r="W44" s="379" t="s">
        <v>0</v>
      </c>
      <c r="X44" s="380"/>
      <c r="Y44" s="380"/>
      <c r="Z44" s="380"/>
    </row>
    <row r="45" spans="1:26" x14ac:dyDescent="0.35">
      <c r="A45" s="380"/>
      <c r="B45" s="380"/>
      <c r="C45" s="380"/>
      <c r="D45" s="380"/>
      <c r="E45" s="380"/>
      <c r="F45" s="380"/>
      <c r="G45" s="527"/>
      <c r="H45" s="527"/>
      <c r="I45" s="527"/>
      <c r="J45" s="380"/>
      <c r="K45" s="380"/>
      <c r="L45" s="380"/>
      <c r="M45" s="380"/>
      <c r="N45" s="380"/>
      <c r="O45" s="380"/>
      <c r="P45" s="380"/>
      <c r="Q45" s="380"/>
      <c r="R45" s="380"/>
      <c r="S45" s="380"/>
      <c r="T45" s="380"/>
      <c r="U45" s="380"/>
      <c r="V45" s="380"/>
      <c r="W45" s="380"/>
      <c r="X45" s="380"/>
      <c r="Y45" s="380"/>
      <c r="Z45" s="380"/>
    </row>
    <row r="46" spans="1:26" x14ac:dyDescent="0.35">
      <c r="A46" s="380"/>
      <c r="B46" s="380"/>
      <c r="C46" s="380"/>
      <c r="D46" s="380"/>
      <c r="E46" s="380"/>
      <c r="F46" s="380"/>
      <c r="G46" s="527"/>
      <c r="H46" s="527"/>
      <c r="I46" s="527"/>
      <c r="J46" s="380"/>
      <c r="K46" s="380"/>
      <c r="L46" s="380"/>
      <c r="M46" s="380"/>
      <c r="N46" s="380"/>
      <c r="O46" s="380"/>
      <c r="P46" s="380"/>
      <c r="Q46" s="380"/>
      <c r="R46" s="380"/>
      <c r="S46" s="380"/>
      <c r="T46" s="380"/>
      <c r="U46" s="380"/>
      <c r="V46" s="380"/>
      <c r="W46" s="380"/>
      <c r="X46" s="380"/>
      <c r="Y46" s="380"/>
      <c r="Z46" s="380"/>
    </row>
    <row r="47" spans="1:26" x14ac:dyDescent="0.35">
      <c r="A47" s="380"/>
      <c r="B47" s="380"/>
      <c r="C47" s="380"/>
      <c r="D47" s="380"/>
      <c r="E47" s="380"/>
      <c r="F47" s="380"/>
      <c r="G47" s="527"/>
      <c r="H47" s="527"/>
      <c r="I47" s="527"/>
      <c r="J47" s="380"/>
      <c r="K47" s="380"/>
      <c r="L47" s="380"/>
      <c r="M47" s="380"/>
      <c r="N47" s="380"/>
      <c r="O47" s="380"/>
      <c r="P47" s="380"/>
      <c r="Q47" s="380"/>
      <c r="R47" s="380"/>
      <c r="S47" s="380"/>
      <c r="T47" s="380"/>
      <c r="U47" s="380"/>
      <c r="V47" s="380"/>
      <c r="W47" s="380"/>
      <c r="X47" s="380"/>
      <c r="Y47" s="380"/>
      <c r="Z47" s="380"/>
    </row>
    <row r="48" spans="1:26" x14ac:dyDescent="0.35">
      <c r="A48" s="380"/>
      <c r="B48" s="380"/>
      <c r="C48" s="380"/>
      <c r="D48" s="380"/>
      <c r="E48" s="380"/>
      <c r="F48" s="380"/>
      <c r="G48" s="527"/>
      <c r="H48" s="527"/>
      <c r="I48" s="527"/>
      <c r="J48" s="380"/>
      <c r="K48" s="380"/>
      <c r="L48" s="380"/>
      <c r="M48" s="380"/>
      <c r="N48" s="380"/>
      <c r="O48" s="380"/>
      <c r="P48" s="380"/>
      <c r="Q48" s="380"/>
      <c r="R48" s="380"/>
      <c r="S48" s="380"/>
      <c r="T48" s="380"/>
      <c r="U48" s="380"/>
      <c r="V48" s="380"/>
      <c r="W48" s="380"/>
      <c r="X48" s="380"/>
      <c r="Y48" s="380"/>
      <c r="Z48" s="380"/>
    </row>
    <row r="49" spans="1:26" x14ac:dyDescent="0.35">
      <c r="A49" s="380"/>
      <c r="B49" s="380"/>
      <c r="C49" s="380"/>
      <c r="D49" s="380"/>
      <c r="E49" s="380"/>
      <c r="F49" s="380"/>
      <c r="G49" s="527"/>
      <c r="H49" s="527"/>
      <c r="I49" s="527"/>
      <c r="J49" s="380"/>
      <c r="K49" s="380"/>
      <c r="L49" s="380"/>
      <c r="M49" s="380"/>
      <c r="N49" s="380"/>
      <c r="O49" s="380"/>
      <c r="P49" s="380"/>
      <c r="Q49" s="380"/>
      <c r="R49" s="380"/>
      <c r="S49" s="380"/>
      <c r="T49" s="380"/>
      <c r="U49" s="380"/>
      <c r="V49" s="380"/>
      <c r="W49" s="380"/>
      <c r="X49" s="380"/>
      <c r="Y49" s="380"/>
      <c r="Z49" s="380"/>
    </row>
    <row r="50" spans="1:26" x14ac:dyDescent="0.35">
      <c r="A50" s="380"/>
      <c r="B50" s="380"/>
      <c r="C50" s="380"/>
      <c r="D50" s="380"/>
      <c r="E50" s="380"/>
      <c r="F50" s="380"/>
      <c r="G50" s="527"/>
      <c r="H50" s="527"/>
      <c r="I50" s="527"/>
      <c r="J50" s="380"/>
      <c r="K50" s="380"/>
      <c r="L50" s="380"/>
      <c r="M50" s="380"/>
      <c r="N50" s="380"/>
      <c r="O50" s="380"/>
      <c r="P50" s="380"/>
      <c r="Q50" s="380"/>
      <c r="R50" s="380"/>
      <c r="S50" s="380"/>
      <c r="T50" s="380"/>
      <c r="U50" s="380"/>
      <c r="V50" s="380"/>
      <c r="W50" s="380"/>
      <c r="X50" s="380"/>
      <c r="Y50" s="380"/>
      <c r="Z50" s="380"/>
    </row>
    <row r="51" spans="1:26" x14ac:dyDescent="0.35">
      <c r="A51" s="380"/>
      <c r="B51" s="380"/>
      <c r="C51" s="380"/>
      <c r="D51" s="380"/>
      <c r="E51" s="380"/>
      <c r="F51" s="380"/>
      <c r="G51" s="527"/>
      <c r="H51" s="527"/>
      <c r="I51" s="527"/>
      <c r="J51" s="380"/>
      <c r="K51" s="380"/>
      <c r="L51" s="380"/>
      <c r="M51" s="380"/>
      <c r="N51" s="380"/>
      <c r="O51" s="380"/>
      <c r="P51" s="380"/>
      <c r="Q51" s="380"/>
      <c r="R51" s="380"/>
      <c r="S51" s="380"/>
      <c r="T51" s="380"/>
      <c r="U51" s="380"/>
      <c r="V51" s="380"/>
      <c r="W51" s="380"/>
      <c r="X51" s="380"/>
      <c r="Y51" s="380"/>
      <c r="Z51" s="380"/>
    </row>
    <row r="52" spans="1:26" x14ac:dyDescent="0.35">
      <c r="A52" s="380"/>
      <c r="B52" s="380"/>
      <c r="C52" s="380"/>
      <c r="D52" s="380"/>
      <c r="E52" s="380"/>
      <c r="F52" s="380"/>
      <c r="G52" s="527"/>
      <c r="H52" s="527"/>
      <c r="I52" s="527"/>
      <c r="J52" s="380"/>
      <c r="K52" s="380"/>
      <c r="L52" s="380"/>
      <c r="M52" s="380"/>
      <c r="N52" s="380"/>
      <c r="O52" s="380"/>
      <c r="P52" s="380"/>
      <c r="Q52" s="380"/>
      <c r="R52" s="380"/>
      <c r="S52" s="380"/>
      <c r="T52" s="380"/>
      <c r="U52" s="380"/>
      <c r="V52" s="380"/>
      <c r="W52" s="380"/>
      <c r="X52" s="380"/>
      <c r="Y52" s="380"/>
      <c r="Z52" s="380"/>
    </row>
    <row r="53" spans="1:26" x14ac:dyDescent="0.35">
      <c r="A53" s="380"/>
      <c r="B53" s="380"/>
      <c r="C53" s="380"/>
      <c r="D53" s="380"/>
      <c r="E53" s="380"/>
      <c r="F53" s="380"/>
      <c r="G53" s="527"/>
      <c r="H53" s="527"/>
      <c r="I53" s="527"/>
      <c r="J53" s="380"/>
      <c r="K53" s="380"/>
      <c r="L53" s="380"/>
      <c r="M53" s="380"/>
      <c r="N53" s="380"/>
      <c r="O53" s="380"/>
      <c r="P53" s="380"/>
      <c r="Q53" s="380"/>
      <c r="R53" s="380"/>
      <c r="S53" s="380"/>
      <c r="T53" s="380"/>
      <c r="U53" s="380"/>
      <c r="V53" s="380"/>
      <c r="W53" s="380"/>
      <c r="X53" s="380"/>
      <c r="Y53" s="380"/>
      <c r="Z53" s="380"/>
    </row>
    <row r="54" spans="1:26" x14ac:dyDescent="0.35">
      <c r="A54" s="380"/>
      <c r="B54" s="380"/>
      <c r="C54" s="380"/>
      <c r="D54" s="380"/>
      <c r="E54" s="380"/>
      <c r="F54" s="380"/>
      <c r="G54" s="527"/>
      <c r="H54" s="527"/>
      <c r="I54" s="527"/>
      <c r="J54" s="380"/>
      <c r="K54" s="380"/>
      <c r="L54" s="380"/>
      <c r="M54" s="380"/>
      <c r="N54" s="380"/>
      <c r="O54" s="380"/>
      <c r="P54" s="380"/>
      <c r="Q54" s="380"/>
      <c r="R54" s="380"/>
      <c r="S54" s="380"/>
      <c r="T54" s="380"/>
      <c r="U54" s="380"/>
      <c r="V54" s="380"/>
      <c r="W54" s="380"/>
      <c r="X54" s="380"/>
      <c r="Y54" s="380"/>
      <c r="Z54" s="380"/>
    </row>
    <row r="55" spans="1:26" x14ac:dyDescent="0.35">
      <c r="A55" s="380"/>
      <c r="B55" s="380"/>
      <c r="C55" s="380"/>
      <c r="D55" s="380"/>
      <c r="E55" s="380"/>
      <c r="F55" s="380"/>
      <c r="G55" s="527"/>
      <c r="H55" s="527"/>
      <c r="I55" s="527"/>
      <c r="J55" s="380"/>
      <c r="K55" s="380"/>
      <c r="L55" s="380"/>
      <c r="M55" s="380"/>
      <c r="N55" s="380"/>
      <c r="O55" s="380"/>
      <c r="P55" s="380"/>
      <c r="Q55" s="380"/>
      <c r="R55" s="380"/>
      <c r="S55" s="380"/>
      <c r="T55" s="380"/>
      <c r="U55" s="380"/>
      <c r="V55" s="380"/>
      <c r="W55" s="380"/>
      <c r="X55" s="380"/>
      <c r="Y55" s="380"/>
      <c r="Z55" s="380"/>
    </row>
    <row r="56" spans="1:26" x14ac:dyDescent="0.35">
      <c r="A56" s="380"/>
      <c r="B56" s="380"/>
      <c r="C56" s="380"/>
      <c r="D56" s="380"/>
      <c r="E56" s="380"/>
      <c r="F56" s="380"/>
      <c r="G56" s="527"/>
      <c r="H56" s="527"/>
      <c r="I56" s="527"/>
      <c r="J56" s="380"/>
      <c r="K56" s="380"/>
      <c r="L56" s="380"/>
      <c r="M56" s="380"/>
      <c r="N56" s="380"/>
      <c r="O56" s="380"/>
      <c r="P56" s="380"/>
      <c r="Q56" s="380"/>
      <c r="R56" s="380"/>
      <c r="S56" s="380"/>
      <c r="T56" s="380"/>
      <c r="U56" s="380"/>
      <c r="V56" s="380"/>
      <c r="W56" s="380"/>
      <c r="X56" s="380"/>
      <c r="Y56" s="380"/>
      <c r="Z56" s="380"/>
    </row>
    <row r="57" spans="1:26" x14ac:dyDescent="0.35">
      <c r="A57" s="380"/>
      <c r="B57" s="380"/>
      <c r="C57" s="380"/>
      <c r="D57" s="380"/>
      <c r="E57" s="380"/>
      <c r="F57" s="380"/>
      <c r="G57" s="527"/>
      <c r="H57" s="527"/>
      <c r="I57" s="527"/>
      <c r="J57" s="380"/>
      <c r="K57" s="380"/>
      <c r="L57" s="380"/>
      <c r="M57" s="380"/>
      <c r="N57" s="380"/>
      <c r="O57" s="380"/>
      <c r="P57" s="380"/>
      <c r="Q57" s="380"/>
      <c r="R57" s="380"/>
      <c r="S57" s="380"/>
      <c r="T57" s="380"/>
      <c r="U57" s="380"/>
      <c r="V57" s="380"/>
      <c r="W57" s="380"/>
      <c r="X57" s="380"/>
      <c r="Y57" s="380"/>
      <c r="Z57" s="380"/>
    </row>
    <row r="58" spans="1:26" x14ac:dyDescent="0.35">
      <c r="A58" s="380"/>
      <c r="B58" s="380"/>
      <c r="C58" s="380"/>
      <c r="D58" s="380"/>
      <c r="E58" s="380"/>
      <c r="F58" s="380"/>
      <c r="G58" s="527"/>
      <c r="H58" s="527"/>
      <c r="I58" s="527"/>
      <c r="J58" s="380"/>
      <c r="K58" s="380"/>
      <c r="L58" s="380"/>
      <c r="M58" s="380"/>
      <c r="N58" s="380"/>
      <c r="O58" s="380"/>
      <c r="P58" s="380"/>
      <c r="Q58" s="380"/>
      <c r="R58" s="380"/>
      <c r="S58" s="380"/>
      <c r="T58" s="380"/>
      <c r="U58" s="380"/>
      <c r="V58" s="380"/>
      <c r="W58" s="380"/>
      <c r="X58" s="380"/>
      <c r="Y58" s="380"/>
      <c r="Z58" s="380"/>
    </row>
    <row r="59" spans="1:26" x14ac:dyDescent="0.35">
      <c r="A59" s="380"/>
      <c r="B59" s="380"/>
      <c r="C59" s="380"/>
      <c r="D59" s="380"/>
      <c r="E59" s="380"/>
      <c r="F59" s="380"/>
      <c r="G59" s="527"/>
      <c r="H59" s="527"/>
      <c r="I59" s="527"/>
      <c r="J59" s="380"/>
      <c r="K59" s="380"/>
      <c r="L59" s="380"/>
      <c r="M59" s="380"/>
      <c r="N59" s="380"/>
      <c r="O59" s="380"/>
      <c r="P59" s="380"/>
      <c r="Q59" s="380"/>
      <c r="R59" s="380"/>
      <c r="S59" s="380"/>
      <c r="T59" s="380"/>
      <c r="U59" s="380"/>
      <c r="V59" s="380"/>
      <c r="W59" s="380"/>
      <c r="X59" s="380"/>
      <c r="Y59" s="380"/>
      <c r="Z59" s="380"/>
    </row>
    <row r="60" spans="1:26" x14ac:dyDescent="0.35">
      <c r="A60" s="380"/>
      <c r="B60" s="380"/>
      <c r="C60" s="380"/>
      <c r="D60" s="380"/>
      <c r="E60" s="380"/>
      <c r="F60" s="380"/>
      <c r="G60" s="527"/>
      <c r="H60" s="527"/>
      <c r="I60" s="527"/>
      <c r="J60" s="380"/>
      <c r="K60" s="380"/>
      <c r="L60" s="380"/>
      <c r="M60" s="380"/>
      <c r="N60" s="380"/>
      <c r="O60" s="380"/>
      <c r="P60" s="380"/>
      <c r="Q60" s="380"/>
      <c r="R60" s="380"/>
      <c r="S60" s="380"/>
      <c r="T60" s="380"/>
      <c r="U60" s="380"/>
      <c r="V60" s="380"/>
      <c r="W60" s="380"/>
      <c r="X60" s="380"/>
      <c r="Y60" s="380"/>
      <c r="Z60" s="380"/>
    </row>
    <row r="61" spans="1:26" x14ac:dyDescent="0.35">
      <c r="A61" s="380"/>
      <c r="B61" s="380"/>
      <c r="C61" s="380"/>
      <c r="D61" s="380"/>
      <c r="E61" s="380"/>
      <c r="F61" s="380"/>
      <c r="G61" s="527"/>
      <c r="H61" s="527"/>
      <c r="I61" s="527"/>
      <c r="J61" s="380"/>
      <c r="K61" s="380"/>
      <c r="L61" s="380"/>
      <c r="M61" s="380"/>
      <c r="N61" s="380"/>
      <c r="O61" s="380"/>
      <c r="P61" s="380"/>
      <c r="Q61" s="380"/>
      <c r="R61" s="380"/>
      <c r="S61" s="380"/>
      <c r="T61" s="380"/>
      <c r="U61" s="380"/>
      <c r="V61" s="380"/>
      <c r="W61" s="380"/>
      <c r="X61" s="380"/>
      <c r="Y61" s="380"/>
      <c r="Z61" s="380"/>
    </row>
    <row r="62" spans="1:26" x14ac:dyDescent="0.35">
      <c r="A62" s="380"/>
      <c r="B62" s="380"/>
      <c r="C62" s="380"/>
      <c r="D62" s="380"/>
      <c r="E62" s="380"/>
      <c r="F62" s="380"/>
      <c r="G62" s="527"/>
      <c r="H62" s="527"/>
      <c r="I62" s="527"/>
      <c r="J62" s="380"/>
      <c r="K62" s="380"/>
      <c r="L62" s="380"/>
      <c r="M62" s="380"/>
      <c r="N62" s="380"/>
      <c r="O62" s="380"/>
      <c r="P62" s="380"/>
      <c r="Q62" s="380"/>
      <c r="R62" s="380"/>
      <c r="S62" s="380"/>
      <c r="T62" s="380"/>
      <c r="U62" s="380"/>
      <c r="V62" s="380"/>
      <c r="W62" s="380"/>
      <c r="X62" s="380"/>
      <c r="Y62" s="380"/>
      <c r="Z62" s="380"/>
    </row>
    <row r="63" spans="1:26" x14ac:dyDescent="0.35">
      <c r="A63" s="380"/>
      <c r="B63" s="380"/>
      <c r="C63" s="380"/>
      <c r="D63" s="380"/>
      <c r="E63" s="380"/>
      <c r="F63" s="380"/>
      <c r="G63" s="527"/>
      <c r="H63" s="527"/>
      <c r="I63" s="527"/>
      <c r="J63" s="380"/>
      <c r="K63" s="380"/>
      <c r="L63" s="380"/>
      <c r="M63" s="380"/>
      <c r="N63" s="380"/>
      <c r="O63" s="380"/>
      <c r="P63" s="380"/>
      <c r="Q63" s="380"/>
      <c r="R63" s="380"/>
      <c r="S63" s="380"/>
      <c r="T63" s="380"/>
      <c r="U63" s="380"/>
      <c r="V63" s="380"/>
      <c r="W63" s="380"/>
      <c r="X63" s="380"/>
      <c r="Y63" s="380"/>
      <c r="Z63" s="380"/>
    </row>
    <row r="64" spans="1:26" x14ac:dyDescent="0.35">
      <c r="A64" s="380"/>
      <c r="B64" s="380"/>
      <c r="C64" s="380"/>
      <c r="D64" s="380"/>
      <c r="E64" s="380"/>
      <c r="F64" s="380"/>
      <c r="G64" s="527"/>
      <c r="H64" s="527"/>
      <c r="I64" s="527"/>
      <c r="J64" s="380"/>
      <c r="K64" s="380"/>
      <c r="L64" s="380"/>
      <c r="M64" s="380"/>
      <c r="N64" s="380"/>
      <c r="O64" s="380"/>
      <c r="P64" s="380"/>
      <c r="Q64" s="380"/>
      <c r="R64" s="380"/>
      <c r="S64" s="380"/>
      <c r="T64" s="380"/>
      <c r="U64" s="380"/>
      <c r="V64" s="380"/>
      <c r="W64" s="380"/>
      <c r="X64" s="380"/>
      <c r="Y64" s="380"/>
      <c r="Z64" s="380"/>
    </row>
    <row r="65" spans="1:26" x14ac:dyDescent="0.35">
      <c r="A65" s="380"/>
      <c r="B65" s="380"/>
      <c r="C65" s="380"/>
      <c r="D65" s="380"/>
      <c r="E65" s="380"/>
      <c r="F65" s="380"/>
      <c r="G65" s="527"/>
      <c r="H65" s="527"/>
      <c r="I65" s="527"/>
      <c r="J65" s="380"/>
      <c r="K65" s="380"/>
      <c r="L65" s="380"/>
      <c r="M65" s="380"/>
      <c r="N65" s="380"/>
      <c r="O65" s="380"/>
      <c r="P65" s="380"/>
      <c r="Q65" s="380"/>
      <c r="R65" s="380"/>
      <c r="S65" s="380"/>
      <c r="T65" s="380"/>
      <c r="U65" s="380"/>
      <c r="V65" s="380"/>
      <c r="W65" s="380"/>
      <c r="X65" s="380"/>
      <c r="Y65" s="380"/>
      <c r="Z65" s="380"/>
    </row>
    <row r="66" spans="1:26" x14ac:dyDescent="0.35">
      <c r="A66" s="380"/>
      <c r="B66" s="380"/>
      <c r="C66" s="380"/>
      <c r="D66" s="380"/>
      <c r="E66" s="380"/>
      <c r="F66" s="380"/>
      <c r="G66" s="527"/>
      <c r="H66" s="527"/>
      <c r="I66" s="527"/>
      <c r="J66" s="380"/>
      <c r="K66" s="380"/>
      <c r="L66" s="380"/>
      <c r="M66" s="380"/>
      <c r="N66" s="380"/>
      <c r="O66" s="380"/>
      <c r="P66" s="380"/>
      <c r="Q66" s="380"/>
      <c r="R66" s="380"/>
      <c r="S66" s="380"/>
      <c r="T66" s="380"/>
      <c r="U66" s="380"/>
      <c r="V66" s="380"/>
      <c r="W66" s="380"/>
      <c r="X66" s="380"/>
      <c r="Y66" s="380"/>
      <c r="Z66" s="380"/>
    </row>
    <row r="67" spans="1:26" x14ac:dyDescent="0.35">
      <c r="A67" s="380"/>
      <c r="B67" s="380"/>
      <c r="C67" s="380"/>
      <c r="D67" s="380"/>
      <c r="E67" s="380"/>
      <c r="F67" s="380"/>
      <c r="G67" s="527"/>
      <c r="H67" s="527"/>
      <c r="I67" s="527"/>
      <c r="J67" s="380"/>
      <c r="K67" s="380"/>
      <c r="L67" s="380"/>
      <c r="M67" s="380"/>
      <c r="N67" s="380"/>
      <c r="O67" s="380"/>
      <c r="P67" s="380"/>
      <c r="Q67" s="380"/>
      <c r="R67" s="380"/>
      <c r="S67" s="380"/>
      <c r="T67" s="380"/>
      <c r="U67" s="380"/>
      <c r="V67" s="380"/>
      <c r="W67" s="380"/>
      <c r="X67" s="380"/>
      <c r="Y67" s="380"/>
      <c r="Z67" s="380"/>
    </row>
    <row r="68" spans="1:26" x14ac:dyDescent="0.35">
      <c r="A68" s="380"/>
      <c r="B68" s="380"/>
      <c r="C68" s="380"/>
      <c r="D68" s="380"/>
      <c r="E68" s="380"/>
      <c r="F68" s="380"/>
      <c r="G68" s="527"/>
      <c r="H68" s="527"/>
      <c r="I68" s="527"/>
      <c r="J68" s="380"/>
      <c r="K68" s="380"/>
      <c r="L68" s="380"/>
      <c r="M68" s="380"/>
      <c r="N68" s="380"/>
      <c r="O68" s="380"/>
      <c r="P68" s="380"/>
      <c r="Q68" s="380"/>
      <c r="R68" s="380"/>
      <c r="S68" s="380"/>
      <c r="T68" s="380"/>
      <c r="U68" s="380"/>
      <c r="V68" s="380"/>
      <c r="W68" s="380"/>
      <c r="X68" s="380"/>
      <c r="Y68" s="380"/>
      <c r="Z68" s="380"/>
    </row>
    <row r="69" spans="1:26" x14ac:dyDescent="0.35">
      <c r="A69" s="380"/>
      <c r="B69" s="380"/>
      <c r="C69" s="380"/>
      <c r="D69" s="380"/>
      <c r="E69" s="380"/>
      <c r="F69" s="380"/>
      <c r="G69" s="527"/>
      <c r="H69" s="527"/>
      <c r="I69" s="527"/>
      <c r="J69" s="380"/>
      <c r="K69" s="380"/>
      <c r="L69" s="380"/>
      <c r="M69" s="380"/>
      <c r="N69" s="380"/>
      <c r="O69" s="380"/>
      <c r="P69" s="380"/>
      <c r="Q69" s="380"/>
      <c r="R69" s="380"/>
      <c r="S69" s="380"/>
      <c r="T69" s="380"/>
      <c r="U69" s="380"/>
      <c r="V69" s="380"/>
      <c r="W69" s="380"/>
      <c r="X69" s="380"/>
      <c r="Y69" s="380"/>
      <c r="Z69" s="380"/>
    </row>
    <row r="70" spans="1:26" x14ac:dyDescent="0.35">
      <c r="A70" s="380"/>
      <c r="B70" s="380"/>
      <c r="C70" s="380"/>
      <c r="D70" s="380"/>
      <c r="E70" s="380"/>
      <c r="F70" s="380"/>
      <c r="G70" s="527"/>
      <c r="H70" s="527"/>
      <c r="I70" s="527"/>
      <c r="J70" s="380"/>
      <c r="K70" s="380"/>
      <c r="L70" s="380"/>
      <c r="M70" s="380"/>
      <c r="N70" s="380"/>
      <c r="O70" s="380"/>
      <c r="P70" s="380"/>
      <c r="Q70" s="380"/>
      <c r="R70" s="380"/>
      <c r="S70" s="380"/>
      <c r="T70" s="380"/>
      <c r="U70" s="380"/>
      <c r="V70" s="380"/>
      <c r="W70" s="380"/>
      <c r="X70" s="380"/>
      <c r="Y70" s="380"/>
      <c r="Z70" s="380"/>
    </row>
    <row r="71" spans="1:26" x14ac:dyDescent="0.35">
      <c r="A71" s="380"/>
      <c r="B71" s="380"/>
      <c r="C71" s="380"/>
      <c r="D71" s="380"/>
      <c r="E71" s="380"/>
      <c r="F71" s="380"/>
      <c r="G71" s="527"/>
      <c r="H71" s="527"/>
      <c r="I71" s="527"/>
      <c r="J71" s="380"/>
      <c r="K71" s="380"/>
      <c r="L71" s="380"/>
      <c r="M71" s="380"/>
      <c r="N71" s="380"/>
      <c r="O71" s="380"/>
      <c r="P71" s="380"/>
      <c r="Q71" s="380"/>
      <c r="R71" s="380"/>
      <c r="S71" s="380"/>
      <c r="T71" s="380"/>
      <c r="U71" s="380"/>
      <c r="V71" s="380"/>
      <c r="W71" s="380"/>
      <c r="X71" s="380"/>
      <c r="Y71" s="380"/>
      <c r="Z71" s="380"/>
    </row>
    <row r="72" spans="1:26" x14ac:dyDescent="0.35">
      <c r="A72" s="380"/>
      <c r="B72" s="380"/>
      <c r="C72" s="380"/>
      <c r="D72" s="380"/>
      <c r="E72" s="380"/>
      <c r="F72" s="380"/>
      <c r="G72" s="527"/>
      <c r="H72" s="527"/>
      <c r="I72" s="527"/>
      <c r="J72" s="380"/>
      <c r="K72" s="380"/>
      <c r="L72" s="380"/>
      <c r="M72" s="380"/>
      <c r="N72" s="380"/>
      <c r="O72" s="380"/>
      <c r="P72" s="380"/>
      <c r="Q72" s="380"/>
      <c r="R72" s="380"/>
      <c r="S72" s="380"/>
      <c r="T72" s="380"/>
      <c r="U72" s="380"/>
      <c r="V72" s="380"/>
      <c r="W72" s="380"/>
      <c r="X72" s="380"/>
      <c r="Y72" s="380"/>
      <c r="Z72" s="380"/>
    </row>
    <row r="73" spans="1:26" x14ac:dyDescent="0.35">
      <c r="A73" s="380"/>
      <c r="B73" s="380"/>
      <c r="C73" s="380"/>
      <c r="D73" s="380"/>
      <c r="E73" s="380"/>
      <c r="F73" s="380"/>
      <c r="G73" s="527"/>
      <c r="H73" s="527"/>
      <c r="I73" s="527"/>
      <c r="J73" s="380"/>
      <c r="K73" s="380"/>
      <c r="L73" s="380"/>
      <c r="M73" s="380"/>
      <c r="N73" s="380"/>
      <c r="O73" s="380"/>
      <c r="P73" s="380"/>
      <c r="Q73" s="380"/>
      <c r="R73" s="380"/>
      <c r="S73" s="380"/>
      <c r="T73" s="380"/>
      <c r="U73" s="380"/>
      <c r="V73" s="380"/>
      <c r="W73" s="380"/>
      <c r="X73" s="380"/>
      <c r="Y73" s="380"/>
      <c r="Z73" s="380"/>
    </row>
    <row r="74" spans="1:26" x14ac:dyDescent="0.35">
      <c r="A74" s="380"/>
      <c r="B74" s="380"/>
      <c r="C74" s="380"/>
      <c r="D74" s="380"/>
      <c r="E74" s="380"/>
      <c r="F74" s="380"/>
      <c r="G74" s="527"/>
      <c r="H74" s="527"/>
      <c r="I74" s="527"/>
      <c r="J74" s="380"/>
      <c r="K74" s="380"/>
      <c r="L74" s="380"/>
      <c r="M74" s="380"/>
      <c r="N74" s="380"/>
      <c r="O74" s="380"/>
      <c r="P74" s="380"/>
      <c r="Q74" s="380"/>
      <c r="R74" s="380"/>
      <c r="S74" s="380"/>
      <c r="T74" s="380"/>
      <c r="U74" s="380"/>
      <c r="V74" s="380"/>
      <c r="W74" s="380"/>
      <c r="X74" s="380"/>
      <c r="Y74" s="380"/>
      <c r="Z74" s="380"/>
    </row>
    <row r="75" spans="1:26" x14ac:dyDescent="0.35">
      <c r="A75" s="380"/>
      <c r="B75" s="380"/>
      <c r="C75" s="380"/>
      <c r="D75" s="380"/>
      <c r="E75" s="380"/>
      <c r="F75" s="380"/>
      <c r="G75" s="527"/>
      <c r="H75" s="527"/>
      <c r="I75" s="527"/>
      <c r="J75" s="380"/>
      <c r="K75" s="380"/>
      <c r="L75" s="380"/>
      <c r="M75" s="380"/>
      <c r="N75" s="380"/>
      <c r="O75" s="380"/>
      <c r="P75" s="380"/>
      <c r="Q75" s="380"/>
      <c r="R75" s="380"/>
      <c r="S75" s="380"/>
      <c r="T75" s="380"/>
      <c r="U75" s="380"/>
      <c r="V75" s="380"/>
      <c r="W75" s="380"/>
      <c r="X75" s="380"/>
      <c r="Y75" s="380"/>
      <c r="Z75" s="380"/>
    </row>
    <row r="76" spans="1:26" x14ac:dyDescent="0.35">
      <c r="A76" s="380"/>
      <c r="B76" s="380"/>
      <c r="C76" s="380"/>
      <c r="D76" s="380"/>
      <c r="E76" s="380"/>
      <c r="F76" s="380"/>
      <c r="G76" s="527"/>
      <c r="H76" s="527"/>
      <c r="I76" s="527"/>
      <c r="J76" s="380"/>
      <c r="K76" s="380"/>
      <c r="L76" s="380"/>
      <c r="M76" s="380"/>
      <c r="N76" s="380"/>
      <c r="O76" s="380"/>
      <c r="P76" s="380"/>
      <c r="Q76" s="380"/>
      <c r="R76" s="380"/>
      <c r="S76" s="380"/>
      <c r="T76" s="380"/>
      <c r="U76" s="380"/>
      <c r="V76" s="380"/>
      <c r="W76" s="380"/>
      <c r="X76" s="380"/>
      <c r="Y76" s="380"/>
      <c r="Z76" s="380"/>
    </row>
    <row r="77" spans="1:26" x14ac:dyDescent="0.35">
      <c r="A77" s="380"/>
      <c r="B77" s="380"/>
      <c r="C77" s="380"/>
      <c r="D77" s="380"/>
      <c r="E77" s="380"/>
      <c r="F77" s="380"/>
      <c r="G77" s="527"/>
      <c r="H77" s="527"/>
      <c r="I77" s="527"/>
      <c r="J77" s="380"/>
      <c r="K77" s="380"/>
      <c r="L77" s="380"/>
      <c r="M77" s="380"/>
      <c r="N77" s="380"/>
      <c r="O77" s="380"/>
      <c r="P77" s="380"/>
      <c r="Q77" s="380"/>
      <c r="R77" s="380"/>
      <c r="S77" s="380"/>
      <c r="T77" s="380"/>
      <c r="U77" s="380"/>
      <c r="V77" s="380"/>
      <c r="W77" s="380"/>
      <c r="X77" s="380"/>
      <c r="Y77" s="380"/>
      <c r="Z77" s="380"/>
    </row>
    <row r="78" spans="1:26" x14ac:dyDescent="0.35">
      <c r="A78" s="380"/>
      <c r="B78" s="380"/>
      <c r="C78" s="380"/>
      <c r="D78" s="380"/>
      <c r="E78" s="380"/>
      <c r="F78" s="380"/>
      <c r="G78" s="527"/>
      <c r="H78" s="527"/>
      <c r="I78" s="527"/>
      <c r="J78" s="380"/>
      <c r="K78" s="380"/>
      <c r="L78" s="380"/>
      <c r="M78" s="380"/>
      <c r="N78" s="380"/>
      <c r="O78" s="380"/>
      <c r="P78" s="380"/>
      <c r="Q78" s="380"/>
      <c r="R78" s="380"/>
      <c r="S78" s="380"/>
      <c r="T78" s="380"/>
      <c r="U78" s="380"/>
      <c r="V78" s="380"/>
      <c r="W78" s="380"/>
      <c r="X78" s="380"/>
      <c r="Y78" s="380"/>
      <c r="Z78" s="380"/>
    </row>
    <row r="79" spans="1:26" x14ac:dyDescent="0.35">
      <c r="A79" s="380"/>
      <c r="B79" s="380"/>
      <c r="C79" s="380"/>
      <c r="D79" s="380"/>
      <c r="E79" s="380"/>
      <c r="F79" s="380"/>
      <c r="G79" s="527"/>
      <c r="H79" s="527"/>
      <c r="I79" s="527"/>
      <c r="J79" s="380"/>
      <c r="K79" s="380"/>
      <c r="L79" s="380"/>
      <c r="M79" s="380"/>
      <c r="N79" s="380"/>
      <c r="O79" s="380"/>
      <c r="P79" s="380"/>
      <c r="Q79" s="380"/>
      <c r="R79" s="380"/>
      <c r="S79" s="380"/>
      <c r="T79" s="380"/>
      <c r="U79" s="380"/>
      <c r="V79" s="380"/>
      <c r="W79" s="380"/>
      <c r="X79" s="380"/>
      <c r="Y79" s="380"/>
      <c r="Z79" s="380"/>
    </row>
    <row r="80" spans="1:26" x14ac:dyDescent="0.35">
      <c r="A80" s="380"/>
      <c r="B80" s="380"/>
      <c r="C80" s="380"/>
      <c r="D80" s="380"/>
      <c r="E80" s="380"/>
      <c r="F80" s="380"/>
      <c r="G80" s="527"/>
      <c r="H80" s="527"/>
      <c r="I80" s="527"/>
      <c r="J80" s="380"/>
      <c r="K80" s="380"/>
      <c r="L80" s="380"/>
      <c r="M80" s="380"/>
      <c r="N80" s="380"/>
      <c r="O80" s="380"/>
      <c r="P80" s="380"/>
      <c r="Q80" s="380"/>
      <c r="R80" s="380"/>
      <c r="S80" s="380"/>
      <c r="T80" s="380"/>
      <c r="U80" s="380"/>
      <c r="V80" s="380"/>
      <c r="W80" s="380"/>
      <c r="X80" s="380"/>
      <c r="Y80" s="380"/>
      <c r="Z80" s="380"/>
    </row>
    <row r="81" spans="1:26" x14ac:dyDescent="0.35">
      <c r="A81" s="380"/>
      <c r="B81" s="380"/>
      <c r="C81" s="380"/>
      <c r="D81" s="380"/>
      <c r="E81" s="380"/>
      <c r="F81" s="380"/>
      <c r="G81" s="527"/>
      <c r="H81" s="527"/>
      <c r="I81" s="527"/>
      <c r="J81" s="380"/>
      <c r="K81" s="380"/>
      <c r="L81" s="380"/>
      <c r="M81" s="380"/>
      <c r="N81" s="380"/>
      <c r="O81" s="380"/>
      <c r="P81" s="380"/>
      <c r="Q81" s="380"/>
      <c r="R81" s="380"/>
      <c r="S81" s="380"/>
      <c r="T81" s="380"/>
      <c r="U81" s="380"/>
      <c r="V81" s="380"/>
      <c r="W81" s="380"/>
      <c r="X81" s="380"/>
      <c r="Y81" s="380"/>
      <c r="Z81" s="380"/>
    </row>
    <row r="82" spans="1:26" x14ac:dyDescent="0.35">
      <c r="A82" s="380"/>
      <c r="B82" s="380"/>
      <c r="C82" s="380"/>
      <c r="D82" s="380"/>
      <c r="E82" s="380"/>
      <c r="F82" s="380"/>
      <c r="G82" s="527"/>
      <c r="H82" s="527"/>
      <c r="I82" s="527"/>
      <c r="J82" s="380"/>
      <c r="K82" s="380"/>
      <c r="L82" s="380"/>
      <c r="M82" s="380"/>
      <c r="N82" s="380"/>
      <c r="O82" s="380"/>
      <c r="P82" s="380"/>
      <c r="Q82" s="380"/>
      <c r="R82" s="380"/>
      <c r="S82" s="380"/>
      <c r="T82" s="380"/>
      <c r="U82" s="380"/>
      <c r="V82" s="380"/>
      <c r="W82" s="380"/>
      <c r="X82" s="380"/>
      <c r="Y82" s="380"/>
      <c r="Z82" s="380"/>
    </row>
    <row r="83" spans="1:26" x14ac:dyDescent="0.35">
      <c r="A83" s="380"/>
      <c r="B83" s="380"/>
      <c r="C83" s="380"/>
      <c r="D83" s="380"/>
      <c r="E83" s="380"/>
      <c r="F83" s="380"/>
      <c r="G83" s="527"/>
      <c r="H83" s="527"/>
      <c r="I83" s="527"/>
      <c r="J83" s="380"/>
      <c r="K83" s="380"/>
      <c r="L83" s="380"/>
      <c r="M83" s="380"/>
      <c r="N83" s="380"/>
      <c r="O83" s="380"/>
      <c r="P83" s="380"/>
      <c r="Q83" s="380"/>
      <c r="R83" s="380"/>
      <c r="S83" s="380"/>
      <c r="T83" s="380"/>
      <c r="U83" s="380"/>
      <c r="V83" s="380"/>
      <c r="W83" s="380"/>
      <c r="X83" s="380"/>
      <c r="Y83" s="380"/>
      <c r="Z83" s="380"/>
    </row>
    <row r="84" spans="1:26" x14ac:dyDescent="0.35">
      <c r="A84" s="380"/>
      <c r="B84" s="380"/>
      <c r="C84" s="380"/>
      <c r="D84" s="380"/>
      <c r="E84" s="380"/>
      <c r="F84" s="380"/>
      <c r="G84" s="527"/>
      <c r="H84" s="527"/>
      <c r="I84" s="527"/>
      <c r="J84" s="380"/>
      <c r="K84" s="380"/>
      <c r="L84" s="380"/>
      <c r="M84" s="380"/>
      <c r="N84" s="380"/>
      <c r="O84" s="380"/>
      <c r="P84" s="380"/>
      <c r="Q84" s="380"/>
      <c r="R84" s="380"/>
      <c r="S84" s="380"/>
      <c r="T84" s="380"/>
      <c r="U84" s="380"/>
      <c r="V84" s="380"/>
      <c r="W84" s="380"/>
      <c r="X84" s="380"/>
      <c r="Y84" s="380"/>
      <c r="Z84" s="380"/>
    </row>
    <row r="85" spans="1:26" x14ac:dyDescent="0.35">
      <c r="A85" s="380"/>
      <c r="B85" s="380"/>
      <c r="C85" s="380"/>
      <c r="D85" s="380"/>
      <c r="E85" s="380"/>
      <c r="F85" s="380"/>
      <c r="G85" s="527"/>
      <c r="H85" s="527"/>
      <c r="I85" s="527"/>
      <c r="J85" s="380"/>
      <c r="K85" s="380"/>
      <c r="L85" s="380"/>
      <c r="M85" s="380"/>
      <c r="N85" s="380"/>
      <c r="O85" s="380"/>
      <c r="P85" s="380"/>
      <c r="Q85" s="380"/>
      <c r="R85" s="380"/>
      <c r="S85" s="380"/>
      <c r="T85" s="380"/>
      <c r="U85" s="380"/>
      <c r="V85" s="380"/>
      <c r="W85" s="380"/>
      <c r="X85" s="380"/>
      <c r="Y85" s="380"/>
      <c r="Z85" s="380"/>
    </row>
    <row r="86" spans="1:26" x14ac:dyDescent="0.35">
      <c r="A86" s="380"/>
      <c r="B86" s="380"/>
      <c r="C86" s="380"/>
      <c r="D86" s="380"/>
      <c r="E86" s="380"/>
      <c r="F86" s="380"/>
      <c r="G86" s="527"/>
      <c r="H86" s="527"/>
      <c r="I86" s="527"/>
      <c r="J86" s="380"/>
      <c r="K86" s="380"/>
      <c r="L86" s="380"/>
      <c r="M86" s="380"/>
      <c r="N86" s="380"/>
      <c r="O86" s="380"/>
      <c r="P86" s="380"/>
      <c r="Q86" s="380"/>
      <c r="R86" s="380"/>
      <c r="S86" s="380"/>
      <c r="T86" s="380"/>
      <c r="U86" s="380"/>
      <c r="V86" s="380"/>
      <c r="W86" s="380"/>
      <c r="X86" s="380"/>
      <c r="Y86" s="380"/>
      <c r="Z86" s="380"/>
    </row>
    <row r="87" spans="1:26" x14ac:dyDescent="0.35">
      <c r="A87" s="380"/>
      <c r="B87" s="380"/>
      <c r="C87" s="380"/>
      <c r="D87" s="380"/>
      <c r="E87" s="380"/>
      <c r="F87" s="380"/>
      <c r="G87" s="527"/>
      <c r="H87" s="527"/>
      <c r="I87" s="527"/>
      <c r="J87" s="380"/>
      <c r="K87" s="380"/>
      <c r="L87" s="380"/>
      <c r="M87" s="380"/>
      <c r="N87" s="380"/>
      <c r="O87" s="380"/>
      <c r="P87" s="380"/>
      <c r="Q87" s="380"/>
      <c r="R87" s="380"/>
      <c r="S87" s="380"/>
      <c r="T87" s="380"/>
      <c r="U87" s="380"/>
      <c r="V87" s="380"/>
      <c r="W87" s="380"/>
      <c r="X87" s="380"/>
      <c r="Y87" s="380"/>
      <c r="Z87" s="380"/>
    </row>
    <row r="88" spans="1:26" x14ac:dyDescent="0.35">
      <c r="A88" s="380"/>
      <c r="B88" s="380"/>
      <c r="C88" s="380"/>
      <c r="D88" s="380"/>
      <c r="E88" s="380"/>
      <c r="F88" s="380"/>
      <c r="G88" s="527"/>
      <c r="H88" s="527"/>
      <c r="I88" s="527"/>
      <c r="J88" s="380"/>
      <c r="K88" s="380"/>
      <c r="L88" s="380"/>
      <c r="M88" s="380"/>
      <c r="N88" s="380"/>
      <c r="O88" s="380"/>
      <c r="P88" s="380"/>
      <c r="Q88" s="380"/>
      <c r="R88" s="380"/>
      <c r="S88" s="380"/>
      <c r="T88" s="380"/>
      <c r="U88" s="380"/>
      <c r="V88" s="380"/>
      <c r="W88" s="380"/>
      <c r="X88" s="380"/>
      <c r="Y88" s="380"/>
      <c r="Z88" s="380"/>
    </row>
    <row r="89" spans="1:26" x14ac:dyDescent="0.35">
      <c r="A89" s="380"/>
      <c r="B89" s="380"/>
      <c r="C89" s="380"/>
      <c r="D89" s="380"/>
      <c r="E89" s="380"/>
      <c r="F89" s="380"/>
      <c r="G89" s="527"/>
      <c r="H89" s="527"/>
      <c r="I89" s="527"/>
      <c r="J89" s="380"/>
      <c r="K89" s="380"/>
      <c r="L89" s="380"/>
      <c r="M89" s="380"/>
      <c r="N89" s="380"/>
      <c r="O89" s="380"/>
      <c r="P89" s="380"/>
      <c r="Q89" s="380"/>
      <c r="R89" s="380"/>
      <c r="S89" s="380"/>
      <c r="T89" s="380"/>
      <c r="U89" s="380"/>
      <c r="V89" s="380"/>
      <c r="W89" s="380"/>
      <c r="X89" s="380"/>
      <c r="Y89" s="380"/>
      <c r="Z89" s="380"/>
    </row>
    <row r="90" spans="1:26" x14ac:dyDescent="0.35">
      <c r="A90" s="380"/>
      <c r="B90" s="380"/>
      <c r="C90" s="380"/>
      <c r="D90" s="380"/>
      <c r="E90" s="380"/>
      <c r="F90" s="380"/>
      <c r="G90" s="527"/>
      <c r="H90" s="527"/>
      <c r="I90" s="527"/>
      <c r="J90" s="380"/>
      <c r="K90" s="380"/>
      <c r="L90" s="380"/>
      <c r="M90" s="380"/>
      <c r="N90" s="380"/>
      <c r="O90" s="380"/>
      <c r="P90" s="380"/>
      <c r="Q90" s="380"/>
      <c r="R90" s="380"/>
      <c r="S90" s="380"/>
      <c r="T90" s="380"/>
      <c r="U90" s="380"/>
      <c r="V90" s="380"/>
      <c r="W90" s="380"/>
      <c r="X90" s="380"/>
      <c r="Y90" s="380"/>
      <c r="Z90" s="380"/>
    </row>
    <row r="91" spans="1:26" x14ac:dyDescent="0.35">
      <c r="A91" s="380"/>
      <c r="B91" s="380"/>
      <c r="C91" s="380"/>
      <c r="D91" s="380"/>
      <c r="E91" s="380"/>
      <c r="F91" s="380"/>
      <c r="G91" s="527"/>
      <c r="H91" s="527"/>
      <c r="I91" s="527"/>
      <c r="J91" s="380"/>
      <c r="K91" s="380"/>
      <c r="L91" s="380"/>
      <c r="M91" s="380"/>
      <c r="N91" s="380"/>
      <c r="O91" s="380"/>
      <c r="P91" s="380"/>
      <c r="Q91" s="380"/>
      <c r="R91" s="380"/>
      <c r="S91" s="380"/>
      <c r="T91" s="380"/>
      <c r="U91" s="380"/>
      <c r="V91" s="380"/>
      <c r="W91" s="380"/>
      <c r="X91" s="380"/>
      <c r="Y91" s="380"/>
      <c r="Z91" s="380"/>
    </row>
    <row r="92" spans="1:26" x14ac:dyDescent="0.35">
      <c r="A92" s="380"/>
      <c r="B92" s="380"/>
      <c r="C92" s="380"/>
      <c r="D92" s="380"/>
      <c r="E92" s="380"/>
      <c r="F92" s="380"/>
      <c r="G92" s="527"/>
      <c r="H92" s="527"/>
      <c r="I92" s="527"/>
      <c r="J92" s="380"/>
      <c r="K92" s="380"/>
      <c r="L92" s="380"/>
      <c r="M92" s="380"/>
      <c r="N92" s="380"/>
      <c r="O92" s="380"/>
      <c r="P92" s="380"/>
      <c r="Q92" s="380"/>
      <c r="R92" s="380"/>
      <c r="S92" s="380"/>
      <c r="T92" s="380"/>
      <c r="U92" s="380"/>
      <c r="V92" s="380"/>
      <c r="W92" s="380"/>
      <c r="X92" s="380"/>
      <c r="Y92" s="380"/>
      <c r="Z92" s="380"/>
    </row>
    <row r="93" spans="1:26" x14ac:dyDescent="0.35">
      <c r="A93" s="380"/>
      <c r="B93" s="380"/>
      <c r="C93" s="380"/>
      <c r="D93" s="380"/>
      <c r="E93" s="380"/>
      <c r="F93" s="380"/>
      <c r="G93" s="527"/>
      <c r="H93" s="527"/>
      <c r="I93" s="527"/>
      <c r="J93" s="380"/>
      <c r="K93" s="380"/>
      <c r="L93" s="380"/>
      <c r="M93" s="380"/>
      <c r="N93" s="380"/>
      <c r="O93" s="380"/>
      <c r="P93" s="380"/>
      <c r="Q93" s="380"/>
      <c r="R93" s="380"/>
      <c r="S93" s="380"/>
      <c r="T93" s="380"/>
      <c r="U93" s="380"/>
      <c r="V93" s="380"/>
      <c r="W93" s="380"/>
      <c r="X93" s="380"/>
      <c r="Y93" s="380"/>
      <c r="Z93" s="380"/>
    </row>
    <row r="94" spans="1:26" x14ac:dyDescent="0.35">
      <c r="A94" s="380"/>
      <c r="B94" s="380"/>
      <c r="C94" s="380"/>
      <c r="D94" s="380"/>
      <c r="E94" s="380"/>
      <c r="F94" s="380"/>
      <c r="G94" s="527"/>
      <c r="H94" s="527"/>
      <c r="I94" s="527"/>
      <c r="J94" s="380"/>
      <c r="K94" s="380"/>
      <c r="L94" s="380"/>
      <c r="M94" s="380"/>
      <c r="N94" s="380"/>
      <c r="O94" s="380"/>
      <c r="P94" s="380"/>
      <c r="Q94" s="380"/>
      <c r="R94" s="380"/>
      <c r="S94" s="380"/>
      <c r="T94" s="380"/>
      <c r="U94" s="380"/>
      <c r="V94" s="380"/>
      <c r="W94" s="380"/>
      <c r="X94" s="380"/>
      <c r="Y94" s="380"/>
      <c r="Z94" s="380"/>
    </row>
    <row r="95" spans="1:26" x14ac:dyDescent="0.35">
      <c r="A95" s="380"/>
      <c r="B95" s="380"/>
      <c r="C95" s="380"/>
      <c r="D95" s="380"/>
      <c r="E95" s="380"/>
      <c r="F95" s="380"/>
      <c r="G95" s="527"/>
      <c r="H95" s="527"/>
      <c r="I95" s="527"/>
      <c r="J95" s="380"/>
      <c r="K95" s="380"/>
      <c r="L95" s="380"/>
      <c r="M95" s="380"/>
      <c r="N95" s="380"/>
      <c r="O95" s="380"/>
      <c r="P95" s="380"/>
      <c r="Q95" s="380"/>
      <c r="R95" s="380"/>
      <c r="S95" s="380"/>
      <c r="T95" s="380"/>
      <c r="U95" s="380"/>
      <c r="V95" s="380"/>
      <c r="W95" s="380"/>
      <c r="X95" s="380"/>
      <c r="Y95" s="380"/>
      <c r="Z95" s="380"/>
    </row>
    <row r="96" spans="1:26" x14ac:dyDescent="0.35">
      <c r="A96" s="380"/>
      <c r="B96" s="380"/>
      <c r="C96" s="380"/>
      <c r="D96" s="380"/>
      <c r="E96" s="380"/>
      <c r="F96" s="380"/>
      <c r="G96" s="527"/>
      <c r="H96" s="527"/>
      <c r="I96" s="527"/>
      <c r="J96" s="380"/>
      <c r="K96" s="380"/>
      <c r="L96" s="380"/>
      <c r="M96" s="380"/>
      <c r="N96" s="380"/>
      <c r="O96" s="380"/>
      <c r="P96" s="380"/>
      <c r="Q96" s="380"/>
      <c r="R96" s="380"/>
      <c r="S96" s="380"/>
      <c r="T96" s="380"/>
      <c r="U96" s="380"/>
      <c r="V96" s="380"/>
      <c r="W96" s="380"/>
      <c r="X96" s="380"/>
      <c r="Y96" s="380"/>
      <c r="Z96" s="380"/>
    </row>
    <row r="97" spans="1:26" x14ac:dyDescent="0.35">
      <c r="A97" s="380"/>
      <c r="B97" s="380"/>
      <c r="C97" s="380"/>
      <c r="D97" s="380"/>
      <c r="E97" s="380"/>
      <c r="F97" s="380"/>
      <c r="G97" s="527"/>
      <c r="H97" s="527"/>
      <c r="I97" s="527"/>
      <c r="J97" s="380"/>
      <c r="K97" s="380"/>
      <c r="L97" s="380"/>
      <c r="M97" s="380"/>
      <c r="N97" s="380"/>
      <c r="O97" s="380"/>
      <c r="P97" s="380"/>
      <c r="Q97" s="380"/>
      <c r="R97" s="380"/>
      <c r="S97" s="380"/>
      <c r="T97" s="380"/>
      <c r="U97" s="380"/>
      <c r="V97" s="380"/>
      <c r="W97" s="380"/>
      <c r="X97" s="380"/>
      <c r="Y97" s="380"/>
      <c r="Z97" s="380"/>
    </row>
    <row r="98" spans="1:26" x14ac:dyDescent="0.35">
      <c r="A98" s="380"/>
      <c r="B98" s="380"/>
      <c r="C98" s="380"/>
      <c r="D98" s="380"/>
      <c r="E98" s="380"/>
      <c r="F98" s="380"/>
      <c r="G98" s="527"/>
      <c r="H98" s="527"/>
      <c r="I98" s="527"/>
      <c r="J98" s="380"/>
      <c r="K98" s="380"/>
      <c r="L98" s="380"/>
      <c r="M98" s="380"/>
      <c r="N98" s="380"/>
      <c r="O98" s="380"/>
      <c r="P98" s="380"/>
      <c r="Q98" s="380"/>
      <c r="R98" s="380"/>
      <c r="S98" s="380"/>
      <c r="T98" s="380"/>
      <c r="U98" s="380"/>
      <c r="V98" s="380"/>
      <c r="W98" s="380"/>
      <c r="X98" s="380"/>
      <c r="Y98" s="380"/>
      <c r="Z98" s="380"/>
    </row>
    <row r="99" spans="1:26" x14ac:dyDescent="0.35">
      <c r="A99" s="380"/>
      <c r="B99" s="380"/>
      <c r="C99" s="380"/>
      <c r="D99" s="380"/>
      <c r="E99" s="380"/>
      <c r="F99" s="380"/>
      <c r="G99" s="527"/>
      <c r="H99" s="527"/>
      <c r="I99" s="527"/>
      <c r="J99" s="380"/>
      <c r="K99" s="380"/>
      <c r="L99" s="380"/>
      <c r="M99" s="380"/>
      <c r="N99" s="380"/>
      <c r="O99" s="380"/>
      <c r="P99" s="380"/>
      <c r="Q99" s="380"/>
      <c r="R99" s="380"/>
      <c r="S99" s="380"/>
      <c r="T99" s="380"/>
      <c r="U99" s="380"/>
      <c r="V99" s="380"/>
      <c r="W99" s="380"/>
      <c r="X99" s="380"/>
      <c r="Y99" s="380"/>
      <c r="Z99" s="380"/>
    </row>
    <row r="100" spans="1:26" x14ac:dyDescent="0.35">
      <c r="A100" s="380"/>
      <c r="B100" s="380"/>
      <c r="C100" s="380"/>
      <c r="D100" s="380"/>
      <c r="E100" s="380"/>
      <c r="F100" s="380"/>
      <c r="G100" s="527"/>
      <c r="H100" s="527"/>
      <c r="I100" s="527"/>
      <c r="J100" s="380"/>
      <c r="K100" s="380"/>
      <c r="L100" s="380"/>
      <c r="M100" s="380"/>
      <c r="N100" s="380"/>
      <c r="O100" s="380"/>
      <c r="P100" s="380"/>
      <c r="Q100" s="380"/>
      <c r="R100" s="380"/>
      <c r="S100" s="380"/>
      <c r="T100" s="380"/>
      <c r="U100" s="380"/>
      <c r="V100" s="380"/>
      <c r="W100" s="380"/>
      <c r="X100" s="380"/>
      <c r="Y100" s="380"/>
      <c r="Z100" s="380"/>
    </row>
    <row r="101" spans="1:26" x14ac:dyDescent="0.35">
      <c r="A101" s="380"/>
      <c r="B101" s="380"/>
      <c r="C101" s="380"/>
      <c r="D101" s="380"/>
      <c r="E101" s="380"/>
      <c r="F101" s="380"/>
      <c r="G101" s="527"/>
      <c r="H101" s="527"/>
      <c r="I101" s="527"/>
      <c r="J101" s="380"/>
      <c r="K101" s="380"/>
      <c r="L101" s="380"/>
      <c r="M101" s="380"/>
      <c r="N101" s="380"/>
      <c r="O101" s="380"/>
      <c r="P101" s="380"/>
      <c r="Q101" s="380"/>
      <c r="R101" s="380"/>
      <c r="S101" s="380"/>
      <c r="T101" s="380"/>
      <c r="U101" s="380"/>
      <c r="V101" s="380"/>
      <c r="W101" s="380"/>
      <c r="X101" s="380"/>
      <c r="Y101" s="380"/>
      <c r="Z101" s="380"/>
    </row>
    <row r="102" spans="1:26" x14ac:dyDescent="0.35">
      <c r="A102" s="380"/>
      <c r="B102" s="380"/>
      <c r="C102" s="380"/>
      <c r="D102" s="380"/>
      <c r="E102" s="380"/>
      <c r="F102" s="380"/>
      <c r="G102" s="527"/>
      <c r="H102" s="527"/>
      <c r="I102" s="527"/>
      <c r="J102" s="380"/>
      <c r="K102" s="380"/>
      <c r="L102" s="380"/>
      <c r="M102" s="380"/>
      <c r="N102" s="380"/>
      <c r="O102" s="380"/>
      <c r="P102" s="380"/>
      <c r="Q102" s="380"/>
      <c r="R102" s="380"/>
      <c r="S102" s="380"/>
      <c r="T102" s="380"/>
      <c r="U102" s="380"/>
      <c r="V102" s="380"/>
      <c r="W102" s="380"/>
      <c r="X102" s="380"/>
      <c r="Y102" s="380"/>
      <c r="Z102" s="380"/>
    </row>
    <row r="103" spans="1:26" x14ac:dyDescent="0.35">
      <c r="A103" s="380"/>
      <c r="B103" s="380"/>
      <c r="C103" s="380"/>
      <c r="D103" s="380"/>
      <c r="E103" s="380"/>
      <c r="F103" s="380"/>
      <c r="G103" s="527"/>
      <c r="H103" s="527"/>
      <c r="I103" s="527"/>
      <c r="J103" s="380"/>
      <c r="K103" s="380"/>
      <c r="L103" s="380"/>
      <c r="M103" s="380"/>
      <c r="N103" s="380"/>
      <c r="O103" s="380"/>
      <c r="P103" s="380"/>
      <c r="Q103" s="380"/>
      <c r="R103" s="380"/>
      <c r="S103" s="380"/>
      <c r="T103" s="380"/>
      <c r="U103" s="380"/>
      <c r="V103" s="380"/>
      <c r="W103" s="380"/>
      <c r="X103" s="380"/>
      <c r="Y103" s="380"/>
      <c r="Z103" s="380"/>
    </row>
    <row r="104" spans="1:26" x14ac:dyDescent="0.35">
      <c r="A104" s="380"/>
      <c r="B104" s="380"/>
      <c r="C104" s="380"/>
      <c r="D104" s="380"/>
      <c r="E104" s="380"/>
      <c r="F104" s="380"/>
      <c r="G104" s="527"/>
      <c r="H104" s="527"/>
      <c r="I104" s="527"/>
      <c r="J104" s="380"/>
      <c r="K104" s="380"/>
      <c r="L104" s="380"/>
      <c r="M104" s="380"/>
      <c r="N104" s="380"/>
      <c r="O104" s="380"/>
      <c r="P104" s="380"/>
      <c r="Q104" s="380"/>
      <c r="R104" s="380"/>
      <c r="S104" s="380"/>
      <c r="T104" s="380"/>
      <c r="U104" s="380"/>
      <c r="V104" s="380"/>
      <c r="W104" s="380"/>
      <c r="X104" s="380"/>
      <c r="Y104" s="380"/>
      <c r="Z104" s="380"/>
    </row>
    <row r="105" spans="1:26" x14ac:dyDescent="0.35">
      <c r="A105" s="380"/>
      <c r="B105" s="380"/>
      <c r="C105" s="380"/>
      <c r="D105" s="380"/>
      <c r="E105" s="380"/>
      <c r="F105" s="380"/>
      <c r="G105" s="527"/>
      <c r="H105" s="527"/>
      <c r="I105" s="527"/>
      <c r="J105" s="380"/>
      <c r="K105" s="380"/>
      <c r="L105" s="380"/>
      <c r="M105" s="380"/>
      <c r="N105" s="380"/>
      <c r="O105" s="380"/>
      <c r="P105" s="380"/>
      <c r="Q105" s="380"/>
      <c r="R105" s="380"/>
      <c r="S105" s="380"/>
      <c r="T105" s="380"/>
      <c r="U105" s="380"/>
      <c r="V105" s="380"/>
      <c r="W105" s="380"/>
      <c r="X105" s="380"/>
      <c r="Y105" s="380"/>
      <c r="Z105" s="380"/>
    </row>
    <row r="106" spans="1:26" x14ac:dyDescent="0.35">
      <c r="A106" s="380"/>
      <c r="B106" s="380"/>
      <c r="C106" s="380"/>
      <c r="D106" s="380"/>
      <c r="E106" s="380"/>
      <c r="F106" s="380"/>
      <c r="G106" s="527"/>
      <c r="H106" s="527"/>
      <c r="I106" s="527"/>
      <c r="J106" s="380"/>
      <c r="K106" s="380"/>
      <c r="L106" s="380"/>
      <c r="M106" s="380"/>
      <c r="N106" s="380"/>
      <c r="O106" s="380"/>
      <c r="P106" s="380"/>
      <c r="Q106" s="380"/>
      <c r="R106" s="380"/>
      <c r="S106" s="380"/>
      <c r="T106" s="380"/>
      <c r="U106" s="380"/>
      <c r="V106" s="380"/>
      <c r="W106" s="380"/>
      <c r="X106" s="380"/>
      <c r="Y106" s="380"/>
      <c r="Z106" s="380"/>
    </row>
    <row r="107" spans="1:26" x14ac:dyDescent="0.35">
      <c r="A107" s="380"/>
      <c r="B107" s="380"/>
      <c r="C107" s="380"/>
      <c r="D107" s="380"/>
      <c r="E107" s="380"/>
      <c r="F107" s="380"/>
      <c r="G107" s="527"/>
      <c r="H107" s="527"/>
      <c r="I107" s="527"/>
      <c r="J107" s="380"/>
      <c r="K107" s="380"/>
      <c r="L107" s="380"/>
      <c r="M107" s="380"/>
      <c r="N107" s="380"/>
      <c r="O107" s="380"/>
      <c r="P107" s="380"/>
      <c r="Q107" s="380"/>
      <c r="R107" s="380"/>
      <c r="S107" s="380"/>
      <c r="T107" s="380"/>
      <c r="U107" s="380"/>
      <c r="V107" s="380"/>
      <c r="W107" s="380"/>
      <c r="X107" s="380"/>
      <c r="Y107" s="380"/>
      <c r="Z107" s="380"/>
    </row>
    <row r="108" spans="1:26" x14ac:dyDescent="0.35">
      <c r="A108" s="380"/>
      <c r="B108" s="380"/>
      <c r="C108" s="380"/>
      <c r="D108" s="380"/>
      <c r="E108" s="380"/>
      <c r="F108" s="380"/>
      <c r="G108" s="527"/>
      <c r="H108" s="527"/>
      <c r="I108" s="527"/>
      <c r="J108" s="380"/>
      <c r="K108" s="380"/>
      <c r="L108" s="380"/>
      <c r="M108" s="380"/>
      <c r="N108" s="380"/>
      <c r="O108" s="380"/>
      <c r="P108" s="380"/>
      <c r="Q108" s="380"/>
      <c r="R108" s="380"/>
      <c r="S108" s="380"/>
      <c r="T108" s="380"/>
      <c r="U108" s="380"/>
      <c r="V108" s="380"/>
      <c r="W108" s="380"/>
      <c r="X108" s="380"/>
      <c r="Y108" s="380"/>
      <c r="Z108" s="380"/>
    </row>
    <row r="109" spans="1:26" x14ac:dyDescent="0.35">
      <c r="A109" s="380"/>
      <c r="B109" s="380"/>
      <c r="C109" s="380"/>
      <c r="D109" s="380"/>
      <c r="E109" s="380"/>
      <c r="F109" s="380"/>
      <c r="G109" s="527"/>
      <c r="H109" s="527"/>
      <c r="I109" s="527"/>
      <c r="J109" s="380"/>
      <c r="K109" s="380"/>
      <c r="L109" s="380"/>
      <c r="M109" s="380"/>
      <c r="N109" s="380"/>
      <c r="O109" s="380"/>
      <c r="P109" s="380"/>
      <c r="Q109" s="380"/>
      <c r="R109" s="380"/>
      <c r="S109" s="380"/>
      <c r="T109" s="380"/>
      <c r="U109" s="380"/>
      <c r="V109" s="380"/>
      <c r="W109" s="380"/>
      <c r="X109" s="380"/>
      <c r="Y109" s="380"/>
      <c r="Z109" s="380"/>
    </row>
    <row r="110" spans="1:26" x14ac:dyDescent="0.35">
      <c r="A110" s="380"/>
      <c r="B110" s="380"/>
      <c r="C110" s="380"/>
      <c r="D110" s="380"/>
      <c r="E110" s="380"/>
      <c r="F110" s="380"/>
      <c r="G110" s="527"/>
      <c r="H110" s="527"/>
      <c r="I110" s="527"/>
      <c r="J110" s="380"/>
      <c r="K110" s="380"/>
      <c r="L110" s="380"/>
      <c r="M110" s="380"/>
      <c r="N110" s="380"/>
      <c r="O110" s="380"/>
      <c r="P110" s="380"/>
      <c r="Q110" s="380"/>
      <c r="R110" s="380"/>
      <c r="S110" s="380"/>
      <c r="T110" s="380"/>
      <c r="U110" s="380"/>
      <c r="V110" s="380"/>
      <c r="W110" s="380"/>
      <c r="X110" s="380"/>
      <c r="Y110" s="380"/>
      <c r="Z110" s="380"/>
    </row>
    <row r="111" spans="1:26" x14ac:dyDescent="0.35">
      <c r="A111" s="380"/>
      <c r="B111" s="380"/>
      <c r="C111" s="380"/>
      <c r="D111" s="380"/>
      <c r="E111" s="380"/>
      <c r="F111" s="380"/>
      <c r="G111" s="527"/>
      <c r="H111" s="527"/>
      <c r="I111" s="527"/>
      <c r="J111" s="380"/>
      <c r="K111" s="380"/>
      <c r="L111" s="380"/>
      <c r="M111" s="380"/>
      <c r="N111" s="380"/>
      <c r="O111" s="380"/>
      <c r="P111" s="380"/>
      <c r="Q111" s="380"/>
      <c r="R111" s="380"/>
      <c r="S111" s="380"/>
      <c r="T111" s="380"/>
      <c r="U111" s="380"/>
      <c r="V111" s="380"/>
      <c r="W111" s="380"/>
      <c r="X111" s="380"/>
      <c r="Y111" s="380"/>
      <c r="Z111" s="380"/>
    </row>
    <row r="112" spans="1:26" x14ac:dyDescent="0.35">
      <c r="A112" s="380"/>
      <c r="B112" s="380"/>
      <c r="C112" s="380"/>
      <c r="D112" s="380"/>
      <c r="E112" s="380"/>
      <c r="F112" s="380"/>
      <c r="G112" s="527"/>
      <c r="H112" s="527"/>
      <c r="I112" s="527"/>
      <c r="J112" s="380"/>
      <c r="K112" s="380"/>
      <c r="L112" s="380"/>
      <c r="M112" s="380"/>
      <c r="N112" s="380"/>
      <c r="O112" s="380"/>
      <c r="P112" s="380"/>
      <c r="Q112" s="380"/>
      <c r="R112" s="380"/>
      <c r="S112" s="380"/>
      <c r="T112" s="380"/>
      <c r="U112" s="380"/>
      <c r="V112" s="380"/>
      <c r="W112" s="380"/>
      <c r="X112" s="380"/>
      <c r="Y112" s="380"/>
      <c r="Z112" s="380"/>
    </row>
    <row r="113" spans="1:26" x14ac:dyDescent="0.35">
      <c r="A113" s="380"/>
      <c r="B113" s="380"/>
      <c r="C113" s="380"/>
      <c r="D113" s="380"/>
      <c r="E113" s="380"/>
      <c r="F113" s="380"/>
      <c r="G113" s="527"/>
      <c r="H113" s="527"/>
      <c r="I113" s="527"/>
      <c r="J113" s="380"/>
      <c r="K113" s="380"/>
      <c r="L113" s="380"/>
      <c r="M113" s="380"/>
      <c r="N113" s="380"/>
      <c r="O113" s="380"/>
      <c r="P113" s="380"/>
      <c r="Q113" s="380"/>
      <c r="R113" s="380"/>
      <c r="S113" s="380"/>
      <c r="T113" s="380"/>
      <c r="U113" s="380"/>
      <c r="V113" s="380"/>
      <c r="W113" s="380"/>
      <c r="X113" s="380"/>
      <c r="Y113" s="380"/>
      <c r="Z113" s="380"/>
    </row>
    <row r="114" spans="1:26" x14ac:dyDescent="0.35">
      <c r="A114" s="380"/>
      <c r="B114" s="380"/>
      <c r="C114" s="380"/>
      <c r="D114" s="380"/>
      <c r="E114" s="380"/>
      <c r="F114" s="380"/>
      <c r="G114" s="527"/>
      <c r="H114" s="527"/>
      <c r="I114" s="527"/>
      <c r="J114" s="380"/>
      <c r="K114" s="380"/>
      <c r="L114" s="380"/>
      <c r="M114" s="380"/>
      <c r="N114" s="380"/>
      <c r="O114" s="380"/>
      <c r="P114" s="380"/>
      <c r="Q114" s="380"/>
      <c r="R114" s="380"/>
      <c r="S114" s="380"/>
      <c r="T114" s="380"/>
      <c r="U114" s="380"/>
      <c r="V114" s="380"/>
      <c r="W114" s="380"/>
      <c r="X114" s="380"/>
      <c r="Y114" s="380"/>
      <c r="Z114" s="380"/>
    </row>
    <row r="115" spans="1:26" x14ac:dyDescent="0.35">
      <c r="A115" s="380"/>
      <c r="B115" s="380"/>
      <c r="C115" s="380"/>
      <c r="D115" s="380"/>
      <c r="E115" s="380"/>
      <c r="F115" s="380"/>
      <c r="G115" s="527"/>
      <c r="H115" s="527"/>
      <c r="I115" s="527"/>
      <c r="J115" s="380"/>
      <c r="K115" s="380"/>
      <c r="L115" s="380"/>
      <c r="M115" s="380"/>
      <c r="N115" s="380"/>
      <c r="O115" s="380"/>
      <c r="P115" s="380"/>
      <c r="Q115" s="380"/>
      <c r="R115" s="380"/>
      <c r="S115" s="380"/>
      <c r="T115" s="380"/>
      <c r="U115" s="380"/>
      <c r="V115" s="380"/>
      <c r="W115" s="380"/>
      <c r="X115" s="380"/>
      <c r="Y115" s="380"/>
      <c r="Z115" s="380"/>
    </row>
    <row r="116" spans="1:26" x14ac:dyDescent="0.35">
      <c r="A116" s="380"/>
      <c r="B116" s="380"/>
      <c r="C116" s="380"/>
      <c r="D116" s="380"/>
      <c r="E116" s="380"/>
      <c r="F116" s="380"/>
      <c r="G116" s="527"/>
      <c r="H116" s="527"/>
      <c r="I116" s="527"/>
      <c r="J116" s="380"/>
      <c r="K116" s="380"/>
      <c r="L116" s="380"/>
      <c r="M116" s="380"/>
      <c r="N116" s="380"/>
      <c r="O116" s="380"/>
      <c r="P116" s="380"/>
      <c r="Q116" s="380"/>
      <c r="R116" s="380"/>
      <c r="S116" s="380"/>
      <c r="T116" s="380"/>
      <c r="U116" s="380"/>
      <c r="V116" s="380"/>
      <c r="W116" s="380"/>
      <c r="X116" s="380"/>
      <c r="Y116" s="380"/>
      <c r="Z116" s="380"/>
    </row>
    <row r="117" spans="1:26" x14ac:dyDescent="0.35">
      <c r="A117" s="380"/>
      <c r="B117" s="380"/>
      <c r="C117" s="380"/>
      <c r="D117" s="380"/>
      <c r="E117" s="380"/>
      <c r="F117" s="380"/>
      <c r="G117" s="527"/>
      <c r="H117" s="527"/>
      <c r="I117" s="527"/>
      <c r="J117" s="380"/>
      <c r="K117" s="380"/>
      <c r="L117" s="380"/>
      <c r="M117" s="380"/>
      <c r="N117" s="380"/>
      <c r="O117" s="380"/>
      <c r="P117" s="380"/>
      <c r="Q117" s="380"/>
      <c r="R117" s="380"/>
      <c r="S117" s="380"/>
      <c r="T117" s="380"/>
      <c r="U117" s="380"/>
      <c r="V117" s="380"/>
      <c r="W117" s="380"/>
      <c r="X117" s="380"/>
      <c r="Y117" s="380"/>
      <c r="Z117" s="380"/>
    </row>
    <row r="118" spans="1:26" x14ac:dyDescent="0.35">
      <c r="A118" s="380"/>
      <c r="B118" s="380"/>
      <c r="C118" s="380"/>
      <c r="D118" s="380"/>
      <c r="E118" s="380"/>
      <c r="F118" s="380"/>
      <c r="G118" s="527"/>
      <c r="H118" s="527"/>
      <c r="I118" s="527"/>
      <c r="J118" s="380"/>
      <c r="K118" s="380"/>
      <c r="L118" s="380"/>
      <c r="M118" s="380"/>
      <c r="N118" s="380"/>
      <c r="O118" s="380"/>
      <c r="P118" s="380"/>
      <c r="Q118" s="380"/>
      <c r="R118" s="380"/>
      <c r="S118" s="380"/>
      <c r="T118" s="380"/>
      <c r="U118" s="380"/>
      <c r="V118" s="380"/>
      <c r="W118" s="380"/>
      <c r="X118" s="380"/>
      <c r="Y118" s="380"/>
      <c r="Z118" s="380"/>
    </row>
    <row r="119" spans="1:26" x14ac:dyDescent="0.35">
      <c r="A119" s="380"/>
      <c r="B119" s="380"/>
      <c r="C119" s="380"/>
      <c r="D119" s="380"/>
      <c r="E119" s="380"/>
      <c r="F119" s="380"/>
      <c r="G119" s="527"/>
      <c r="H119" s="527"/>
      <c r="I119" s="527"/>
      <c r="J119" s="380"/>
      <c r="K119" s="380"/>
      <c r="L119" s="380"/>
      <c r="M119" s="380"/>
      <c r="N119" s="380"/>
      <c r="O119" s="380"/>
      <c r="P119" s="380"/>
      <c r="Q119" s="380"/>
      <c r="R119" s="380"/>
      <c r="S119" s="380"/>
      <c r="T119" s="380"/>
      <c r="U119" s="380"/>
      <c r="V119" s="380"/>
      <c r="W119" s="380"/>
      <c r="X119" s="380"/>
      <c r="Y119" s="380"/>
      <c r="Z119" s="380"/>
    </row>
    <row r="120" spans="1:26" x14ac:dyDescent="0.35">
      <c r="A120" s="380"/>
      <c r="B120" s="380"/>
      <c r="C120" s="380"/>
      <c r="D120" s="380"/>
      <c r="E120" s="380"/>
      <c r="F120" s="380"/>
      <c r="G120" s="527"/>
      <c r="H120" s="527"/>
      <c r="I120" s="527"/>
      <c r="J120" s="380"/>
      <c r="K120" s="380"/>
      <c r="L120" s="380"/>
      <c r="M120" s="380"/>
      <c r="N120" s="380"/>
      <c r="O120" s="380"/>
      <c r="P120" s="380"/>
      <c r="Q120" s="380"/>
      <c r="R120" s="380"/>
      <c r="S120" s="380"/>
      <c r="T120" s="380"/>
      <c r="U120" s="380"/>
      <c r="V120" s="380"/>
      <c r="W120" s="380"/>
      <c r="X120" s="380"/>
      <c r="Y120" s="380"/>
      <c r="Z120" s="380"/>
    </row>
    <row r="121" spans="1:26" x14ac:dyDescent="0.35">
      <c r="A121" s="380"/>
      <c r="B121" s="380"/>
      <c r="C121" s="380"/>
      <c r="D121" s="380"/>
      <c r="E121" s="380"/>
      <c r="F121" s="380"/>
      <c r="G121" s="527"/>
      <c r="H121" s="527"/>
      <c r="I121" s="527"/>
      <c r="J121" s="380"/>
      <c r="K121" s="380"/>
      <c r="L121" s="380"/>
      <c r="M121" s="380"/>
      <c r="N121" s="380"/>
      <c r="O121" s="380"/>
      <c r="P121" s="380"/>
      <c r="Q121" s="380"/>
      <c r="R121" s="380"/>
      <c r="S121" s="380"/>
      <c r="T121" s="380"/>
      <c r="U121" s="380"/>
      <c r="V121" s="380"/>
      <c r="W121" s="380"/>
      <c r="X121" s="380"/>
      <c r="Y121" s="380"/>
      <c r="Z121" s="380"/>
    </row>
    <row r="122" spans="1:26" x14ac:dyDescent="0.35">
      <c r="A122" s="380"/>
      <c r="B122" s="380"/>
      <c r="C122" s="380"/>
      <c r="D122" s="380"/>
      <c r="E122" s="380"/>
      <c r="F122" s="380"/>
      <c r="G122" s="527"/>
      <c r="H122" s="527"/>
      <c r="I122" s="527"/>
      <c r="J122" s="380"/>
      <c r="K122" s="380"/>
      <c r="L122" s="380"/>
      <c r="M122" s="380"/>
      <c r="N122" s="380"/>
      <c r="O122" s="380"/>
      <c r="P122" s="380"/>
      <c r="Q122" s="380"/>
      <c r="R122" s="380"/>
      <c r="S122" s="380"/>
      <c r="T122" s="380"/>
      <c r="U122" s="380"/>
      <c r="V122" s="380"/>
      <c r="W122" s="380"/>
      <c r="X122" s="380"/>
      <c r="Y122" s="380"/>
      <c r="Z122" s="380"/>
    </row>
    <row r="123" spans="1:26" x14ac:dyDescent="0.35">
      <c r="A123" s="380"/>
      <c r="B123" s="380"/>
      <c r="C123" s="380"/>
      <c r="D123" s="380"/>
      <c r="E123" s="380"/>
      <c r="F123" s="380"/>
      <c r="G123" s="527"/>
      <c r="H123" s="527"/>
      <c r="I123" s="527"/>
      <c r="J123" s="380"/>
      <c r="K123" s="380"/>
      <c r="L123" s="380"/>
      <c r="M123" s="380"/>
      <c r="N123" s="380"/>
      <c r="O123" s="380"/>
      <c r="P123" s="380"/>
      <c r="Q123" s="380"/>
      <c r="R123" s="380"/>
      <c r="S123" s="380"/>
      <c r="T123" s="380"/>
      <c r="U123" s="380"/>
      <c r="V123" s="380"/>
      <c r="W123" s="380"/>
      <c r="X123" s="380"/>
      <c r="Y123" s="380"/>
      <c r="Z123" s="380"/>
    </row>
    <row r="124" spans="1:26" x14ac:dyDescent="0.35">
      <c r="A124" s="380"/>
      <c r="B124" s="380"/>
      <c r="C124" s="380"/>
      <c r="D124" s="380"/>
      <c r="E124" s="380"/>
      <c r="F124" s="380"/>
      <c r="G124" s="527"/>
      <c r="H124" s="527"/>
      <c r="I124" s="527"/>
      <c r="J124" s="380"/>
      <c r="K124" s="380"/>
      <c r="L124" s="380"/>
      <c r="M124" s="380"/>
      <c r="N124" s="380"/>
      <c r="O124" s="380"/>
      <c r="P124" s="380"/>
      <c r="Q124" s="380"/>
      <c r="R124" s="380"/>
      <c r="S124" s="380"/>
      <c r="T124" s="380"/>
      <c r="U124" s="380"/>
      <c r="V124" s="380"/>
      <c r="W124" s="380"/>
      <c r="X124" s="380"/>
      <c r="Y124" s="380"/>
      <c r="Z124" s="380"/>
    </row>
    <row r="125" spans="1:26" x14ac:dyDescent="0.35">
      <c r="A125" s="380"/>
      <c r="B125" s="380"/>
      <c r="C125" s="380"/>
      <c r="D125" s="380"/>
      <c r="E125" s="380"/>
      <c r="F125" s="380"/>
      <c r="G125" s="527"/>
      <c r="H125" s="527"/>
      <c r="I125" s="527"/>
      <c r="J125" s="380"/>
      <c r="K125" s="380"/>
      <c r="L125" s="380"/>
      <c r="M125" s="380"/>
      <c r="N125" s="380"/>
      <c r="O125" s="380"/>
      <c r="P125" s="380"/>
      <c r="Q125" s="380"/>
      <c r="R125" s="380"/>
      <c r="S125" s="380"/>
      <c r="T125" s="380"/>
      <c r="U125" s="380"/>
      <c r="V125" s="380"/>
      <c r="W125" s="380"/>
      <c r="X125" s="380"/>
      <c r="Y125" s="380"/>
      <c r="Z125" s="380"/>
    </row>
    <row r="126" spans="1:26" x14ac:dyDescent="0.35">
      <c r="A126" s="380"/>
      <c r="B126" s="380"/>
      <c r="C126" s="380"/>
      <c r="D126" s="380"/>
      <c r="E126" s="380"/>
      <c r="F126" s="380"/>
      <c r="G126" s="527"/>
      <c r="H126" s="527"/>
      <c r="I126" s="527"/>
      <c r="J126" s="380"/>
      <c r="K126" s="380"/>
      <c r="L126" s="380"/>
      <c r="M126" s="380"/>
      <c r="N126" s="380"/>
      <c r="O126" s="380"/>
      <c r="P126" s="380"/>
      <c r="Q126" s="380"/>
      <c r="R126" s="380"/>
      <c r="S126" s="380"/>
      <c r="T126" s="380"/>
      <c r="U126" s="380"/>
      <c r="V126" s="380"/>
      <c r="W126" s="380"/>
      <c r="X126" s="380"/>
      <c r="Y126" s="380"/>
      <c r="Z126" s="380"/>
    </row>
    <row r="127" spans="1:26" x14ac:dyDescent="0.35">
      <c r="A127" s="380"/>
      <c r="B127" s="380"/>
      <c r="C127" s="380"/>
      <c r="D127" s="380"/>
      <c r="E127" s="380"/>
      <c r="F127" s="380"/>
      <c r="G127" s="527"/>
      <c r="H127" s="527"/>
      <c r="I127" s="527"/>
      <c r="J127" s="380"/>
      <c r="K127" s="380"/>
      <c r="L127" s="380"/>
      <c r="M127" s="380"/>
      <c r="N127" s="380"/>
      <c r="O127" s="380"/>
      <c r="P127" s="380"/>
      <c r="Q127" s="380"/>
      <c r="R127" s="380"/>
      <c r="S127" s="380"/>
      <c r="T127" s="380"/>
      <c r="U127" s="380"/>
      <c r="V127" s="380"/>
      <c r="W127" s="380"/>
      <c r="X127" s="380"/>
      <c r="Y127" s="380"/>
      <c r="Z127" s="380"/>
    </row>
    <row r="128" spans="1:26" x14ac:dyDescent="0.35">
      <c r="A128" s="380"/>
      <c r="B128" s="380"/>
      <c r="C128" s="380"/>
      <c r="D128" s="380"/>
      <c r="E128" s="380"/>
      <c r="F128" s="380"/>
      <c r="G128" s="527"/>
      <c r="H128" s="527"/>
      <c r="I128" s="527"/>
      <c r="J128" s="380"/>
      <c r="K128" s="380"/>
      <c r="L128" s="380"/>
      <c r="M128" s="380"/>
      <c r="N128" s="380"/>
      <c r="O128" s="380"/>
      <c r="P128" s="380"/>
      <c r="Q128" s="380"/>
      <c r="R128" s="380"/>
      <c r="S128" s="380"/>
      <c r="T128" s="380"/>
      <c r="U128" s="380"/>
      <c r="V128" s="380"/>
      <c r="W128" s="380"/>
      <c r="X128" s="380"/>
      <c r="Y128" s="380"/>
      <c r="Z128" s="380"/>
    </row>
    <row r="129" spans="1:26" x14ac:dyDescent="0.35">
      <c r="A129" s="380"/>
      <c r="B129" s="380"/>
      <c r="C129" s="380"/>
      <c r="D129" s="380"/>
      <c r="E129" s="380"/>
      <c r="F129" s="380"/>
      <c r="G129" s="527"/>
      <c r="H129" s="527"/>
      <c r="I129" s="527"/>
      <c r="J129" s="380"/>
      <c r="K129" s="380"/>
      <c r="L129" s="380"/>
      <c r="M129" s="380"/>
      <c r="N129" s="380"/>
      <c r="O129" s="380"/>
      <c r="P129" s="380"/>
      <c r="Q129" s="380"/>
      <c r="R129" s="380"/>
      <c r="S129" s="380"/>
      <c r="T129" s="380"/>
      <c r="U129" s="380"/>
      <c r="V129" s="380"/>
      <c r="W129" s="380"/>
      <c r="X129" s="380"/>
      <c r="Y129" s="380"/>
      <c r="Z129" s="380"/>
    </row>
    <row r="130" spans="1:26" x14ac:dyDescent="0.35">
      <c r="A130" s="380"/>
      <c r="B130" s="380"/>
      <c r="C130" s="380"/>
      <c r="D130" s="380"/>
      <c r="E130" s="380"/>
      <c r="F130" s="380"/>
      <c r="G130" s="527"/>
      <c r="H130" s="527"/>
      <c r="I130" s="527"/>
      <c r="J130" s="380"/>
      <c r="K130" s="380"/>
      <c r="L130" s="380"/>
      <c r="M130" s="380"/>
      <c r="N130" s="380"/>
      <c r="O130" s="380"/>
      <c r="P130" s="380"/>
      <c r="Q130" s="380"/>
      <c r="R130" s="380"/>
      <c r="S130" s="380"/>
      <c r="T130" s="380"/>
      <c r="U130" s="380"/>
      <c r="V130" s="380"/>
      <c r="W130" s="380"/>
      <c r="X130" s="380"/>
      <c r="Y130" s="380"/>
      <c r="Z130" s="380"/>
    </row>
    <row r="131" spans="1:26" x14ac:dyDescent="0.35">
      <c r="A131" s="380"/>
      <c r="B131" s="380"/>
      <c r="C131" s="380"/>
      <c r="D131" s="380"/>
      <c r="E131" s="380"/>
      <c r="F131" s="380"/>
      <c r="G131" s="527"/>
      <c r="H131" s="527"/>
      <c r="I131" s="527"/>
      <c r="J131" s="380"/>
      <c r="K131" s="380"/>
      <c r="L131" s="380"/>
      <c r="M131" s="380"/>
      <c r="N131" s="380"/>
      <c r="O131" s="380"/>
      <c r="P131" s="380"/>
      <c r="Q131" s="380"/>
      <c r="R131" s="380"/>
      <c r="S131" s="380"/>
      <c r="T131" s="380"/>
      <c r="U131" s="380"/>
      <c r="V131" s="380"/>
      <c r="W131" s="380"/>
      <c r="X131" s="380"/>
      <c r="Y131" s="380"/>
      <c r="Z131" s="380"/>
    </row>
    <row r="132" spans="1:26" x14ac:dyDescent="0.35">
      <c r="A132" s="380"/>
      <c r="B132" s="380"/>
      <c r="C132" s="380"/>
      <c r="D132" s="380"/>
      <c r="E132" s="380"/>
      <c r="F132" s="380"/>
      <c r="G132" s="527"/>
      <c r="H132" s="527"/>
      <c r="I132" s="527"/>
      <c r="J132" s="380"/>
      <c r="K132" s="380"/>
      <c r="L132" s="380"/>
      <c r="M132" s="380"/>
      <c r="N132" s="380"/>
      <c r="O132" s="380"/>
      <c r="P132" s="380"/>
      <c r="Q132" s="380"/>
      <c r="R132" s="380"/>
      <c r="S132" s="380"/>
      <c r="T132" s="380"/>
      <c r="U132" s="380"/>
      <c r="V132" s="380"/>
      <c r="W132" s="380"/>
      <c r="X132" s="380"/>
      <c r="Y132" s="380"/>
      <c r="Z132" s="380"/>
    </row>
    <row r="133" spans="1:26" x14ac:dyDescent="0.35">
      <c r="A133" s="380"/>
      <c r="B133" s="380"/>
      <c r="C133" s="380"/>
      <c r="D133" s="380"/>
      <c r="E133" s="380"/>
      <c r="F133" s="380"/>
      <c r="G133" s="527"/>
      <c r="H133" s="527"/>
      <c r="I133" s="527"/>
      <c r="J133" s="380"/>
      <c r="K133" s="380"/>
      <c r="L133" s="380"/>
      <c r="M133" s="380"/>
      <c r="N133" s="380"/>
      <c r="O133" s="380"/>
      <c r="P133" s="380"/>
      <c r="Q133" s="380"/>
      <c r="R133" s="380"/>
      <c r="S133" s="380"/>
      <c r="T133" s="380"/>
      <c r="U133" s="380"/>
      <c r="V133" s="380"/>
      <c r="W133" s="380"/>
      <c r="X133" s="380"/>
      <c r="Y133" s="380"/>
      <c r="Z133" s="380"/>
    </row>
    <row r="134" spans="1:26" x14ac:dyDescent="0.35">
      <c r="A134" s="380"/>
      <c r="B134" s="380"/>
      <c r="C134" s="380"/>
      <c r="D134" s="380"/>
      <c r="E134" s="380"/>
      <c r="F134" s="380"/>
      <c r="G134" s="527"/>
      <c r="H134" s="527"/>
      <c r="I134" s="527"/>
      <c r="J134" s="380"/>
      <c r="K134" s="380"/>
      <c r="L134" s="380"/>
      <c r="M134" s="380"/>
      <c r="N134" s="380"/>
      <c r="O134" s="380"/>
      <c r="P134" s="380"/>
      <c r="Q134" s="380"/>
      <c r="R134" s="380"/>
      <c r="S134" s="380"/>
      <c r="T134" s="380"/>
      <c r="U134" s="380"/>
      <c r="V134" s="380"/>
      <c r="W134" s="380"/>
      <c r="X134" s="380"/>
      <c r="Y134" s="380"/>
      <c r="Z134" s="380"/>
    </row>
    <row r="135" spans="1:26" x14ac:dyDescent="0.35">
      <c r="A135" s="380"/>
      <c r="B135" s="380"/>
      <c r="C135" s="380"/>
      <c r="D135" s="380"/>
      <c r="E135" s="380"/>
      <c r="F135" s="380"/>
      <c r="G135" s="527"/>
      <c r="H135" s="527"/>
      <c r="I135" s="527"/>
      <c r="J135" s="380"/>
      <c r="K135" s="380"/>
      <c r="L135" s="380"/>
      <c r="M135" s="380"/>
      <c r="N135" s="380"/>
      <c r="O135" s="380"/>
      <c r="P135" s="380"/>
      <c r="Q135" s="380"/>
      <c r="R135" s="380"/>
      <c r="S135" s="380"/>
      <c r="T135" s="380"/>
      <c r="U135" s="380"/>
      <c r="V135" s="380"/>
      <c r="W135" s="380"/>
      <c r="X135" s="380"/>
      <c r="Y135" s="380"/>
      <c r="Z135" s="380"/>
    </row>
    <row r="136" spans="1:26" x14ac:dyDescent="0.35">
      <c r="A136" s="380"/>
      <c r="B136" s="380"/>
      <c r="C136" s="380"/>
      <c r="D136" s="380"/>
      <c r="E136" s="380"/>
      <c r="F136" s="380"/>
      <c r="G136" s="527"/>
      <c r="H136" s="527"/>
      <c r="I136" s="527"/>
      <c r="J136" s="380"/>
      <c r="K136" s="380"/>
      <c r="L136" s="380"/>
      <c r="M136" s="380"/>
      <c r="N136" s="380"/>
      <c r="O136" s="380"/>
      <c r="P136" s="380"/>
      <c r="Q136" s="380"/>
      <c r="R136" s="380"/>
      <c r="S136" s="380"/>
      <c r="T136" s="380"/>
      <c r="U136" s="380"/>
      <c r="V136" s="380"/>
      <c r="W136" s="380"/>
      <c r="X136" s="380"/>
      <c r="Y136" s="380"/>
      <c r="Z136" s="380"/>
    </row>
    <row r="137" spans="1:26" x14ac:dyDescent="0.35">
      <c r="A137" s="380"/>
      <c r="B137" s="380"/>
      <c r="C137" s="380"/>
      <c r="D137" s="380"/>
      <c r="E137" s="380"/>
      <c r="F137" s="380"/>
      <c r="G137" s="527"/>
      <c r="H137" s="527"/>
      <c r="I137" s="527"/>
      <c r="J137" s="380"/>
      <c r="K137" s="380"/>
      <c r="L137" s="380"/>
      <c r="M137" s="380"/>
      <c r="N137" s="380"/>
      <c r="O137" s="380"/>
      <c r="P137" s="380"/>
      <c r="Q137" s="380"/>
      <c r="R137" s="380"/>
      <c r="S137" s="380"/>
      <c r="T137" s="380"/>
      <c r="U137" s="380"/>
      <c r="V137" s="380"/>
      <c r="W137" s="380"/>
      <c r="X137" s="380"/>
      <c r="Y137" s="380"/>
      <c r="Z137" s="380"/>
    </row>
    <row r="138" spans="1:26" x14ac:dyDescent="0.35">
      <c r="A138" s="380"/>
      <c r="B138" s="380"/>
      <c r="C138" s="380"/>
      <c r="D138" s="380"/>
      <c r="E138" s="380"/>
      <c r="F138" s="380"/>
      <c r="G138" s="527"/>
      <c r="H138" s="527"/>
      <c r="I138" s="527"/>
      <c r="J138" s="380"/>
      <c r="K138" s="380"/>
      <c r="L138" s="380"/>
      <c r="M138" s="380"/>
      <c r="N138" s="380"/>
      <c r="O138" s="380"/>
      <c r="P138" s="380"/>
      <c r="Q138" s="380"/>
      <c r="R138" s="380"/>
      <c r="S138" s="380"/>
      <c r="T138" s="380"/>
      <c r="U138" s="380"/>
      <c r="V138" s="380"/>
      <c r="W138" s="380"/>
      <c r="X138" s="380"/>
      <c r="Y138" s="380"/>
      <c r="Z138" s="380"/>
    </row>
    <row r="139" spans="1:26" x14ac:dyDescent="0.35">
      <c r="A139" s="380"/>
      <c r="B139" s="380"/>
      <c r="C139" s="380"/>
      <c r="D139" s="380"/>
      <c r="E139" s="380"/>
      <c r="F139" s="380"/>
      <c r="G139" s="527"/>
      <c r="H139" s="527"/>
      <c r="I139" s="527"/>
      <c r="J139" s="380"/>
      <c r="K139" s="380"/>
      <c r="L139" s="380"/>
      <c r="M139" s="380"/>
      <c r="N139" s="380"/>
      <c r="O139" s="380"/>
      <c r="P139" s="380"/>
      <c r="Q139" s="380"/>
      <c r="R139" s="380"/>
      <c r="S139" s="380"/>
      <c r="T139" s="380"/>
      <c r="U139" s="380"/>
      <c r="V139" s="380"/>
      <c r="W139" s="380"/>
      <c r="X139" s="380"/>
      <c r="Y139" s="380"/>
      <c r="Z139" s="380"/>
    </row>
    <row r="140" spans="1:26" x14ac:dyDescent="0.35">
      <c r="A140" s="380"/>
      <c r="B140" s="380"/>
      <c r="C140" s="380"/>
      <c r="D140" s="380"/>
      <c r="E140" s="380"/>
      <c r="F140" s="380"/>
      <c r="G140" s="527"/>
      <c r="H140" s="527"/>
      <c r="I140" s="527"/>
      <c r="J140" s="380"/>
      <c r="K140" s="380"/>
      <c r="L140" s="380"/>
      <c r="M140" s="380"/>
      <c r="N140" s="380"/>
      <c r="O140" s="380"/>
      <c r="P140" s="380"/>
      <c r="Q140" s="380"/>
      <c r="R140" s="380"/>
      <c r="S140" s="380"/>
      <c r="T140" s="380"/>
      <c r="U140" s="380"/>
      <c r="V140" s="380"/>
      <c r="W140" s="380"/>
      <c r="X140" s="380"/>
      <c r="Y140" s="380"/>
      <c r="Z140" s="380"/>
    </row>
    <row r="141" spans="1:26" x14ac:dyDescent="0.35">
      <c r="A141" s="380"/>
      <c r="B141" s="380"/>
      <c r="C141" s="380"/>
      <c r="D141" s="380"/>
      <c r="E141" s="380"/>
      <c r="F141" s="380"/>
      <c r="G141" s="527"/>
      <c r="H141" s="527"/>
      <c r="I141" s="527"/>
      <c r="J141" s="380"/>
      <c r="K141" s="380"/>
      <c r="L141" s="380"/>
      <c r="M141" s="380"/>
      <c r="N141" s="380"/>
      <c r="O141" s="380"/>
      <c r="P141" s="380"/>
      <c r="Q141" s="380"/>
      <c r="R141" s="380"/>
      <c r="S141" s="380"/>
      <c r="T141" s="380"/>
      <c r="U141" s="380"/>
      <c r="V141" s="380"/>
      <c r="W141" s="380"/>
      <c r="X141" s="380"/>
      <c r="Y141" s="380"/>
      <c r="Z141" s="380"/>
    </row>
    <row r="142" spans="1:26" x14ac:dyDescent="0.35">
      <c r="A142" s="380"/>
      <c r="B142" s="380"/>
      <c r="C142" s="380"/>
      <c r="D142" s="380"/>
      <c r="E142" s="380"/>
      <c r="F142" s="380"/>
      <c r="G142" s="527"/>
      <c r="H142" s="527"/>
      <c r="I142" s="527"/>
      <c r="J142" s="380"/>
      <c r="K142" s="380"/>
      <c r="L142" s="380"/>
      <c r="M142" s="380"/>
      <c r="N142" s="380"/>
      <c r="O142" s="380"/>
      <c r="P142" s="380"/>
      <c r="Q142" s="380"/>
      <c r="R142" s="380"/>
      <c r="S142" s="380"/>
      <c r="T142" s="380"/>
      <c r="U142" s="380"/>
      <c r="V142" s="380"/>
      <c r="W142" s="380"/>
      <c r="X142" s="380"/>
      <c r="Y142" s="380"/>
      <c r="Z142" s="380"/>
    </row>
    <row r="143" spans="1:26" x14ac:dyDescent="0.35">
      <c r="A143" s="380"/>
      <c r="B143" s="380"/>
      <c r="C143" s="380"/>
      <c r="D143" s="380"/>
      <c r="E143" s="380"/>
      <c r="F143" s="380"/>
      <c r="G143" s="527"/>
      <c r="H143" s="527"/>
      <c r="I143" s="527"/>
      <c r="J143" s="380"/>
      <c r="K143" s="380"/>
      <c r="L143" s="380"/>
      <c r="M143" s="380"/>
      <c r="N143" s="380"/>
      <c r="O143" s="380"/>
      <c r="P143" s="380"/>
      <c r="Q143" s="380"/>
      <c r="R143" s="380"/>
      <c r="S143" s="380"/>
      <c r="T143" s="380"/>
      <c r="U143" s="380"/>
      <c r="V143" s="380"/>
      <c r="W143" s="380"/>
      <c r="X143" s="380"/>
      <c r="Y143" s="380"/>
      <c r="Z143" s="380"/>
    </row>
    <row r="144" spans="1:26" x14ac:dyDescent="0.35">
      <c r="A144" s="380"/>
      <c r="B144" s="380"/>
      <c r="C144" s="380"/>
      <c r="D144" s="380"/>
      <c r="E144" s="380"/>
      <c r="F144" s="380"/>
      <c r="G144" s="527"/>
      <c r="H144" s="527"/>
      <c r="I144" s="527"/>
      <c r="J144" s="380"/>
      <c r="K144" s="380"/>
      <c r="L144" s="380"/>
      <c r="M144" s="380"/>
      <c r="N144" s="380"/>
      <c r="O144" s="380"/>
      <c r="P144" s="380"/>
      <c r="Q144" s="380"/>
      <c r="R144" s="380"/>
      <c r="S144" s="380"/>
      <c r="T144" s="380"/>
      <c r="U144" s="380"/>
      <c r="V144" s="380"/>
      <c r="W144" s="380"/>
      <c r="X144" s="380"/>
      <c r="Y144" s="380"/>
      <c r="Z144" s="380"/>
    </row>
    <row r="145" spans="1:26" x14ac:dyDescent="0.35">
      <c r="A145" s="380"/>
      <c r="B145" s="380"/>
      <c r="C145" s="380"/>
      <c r="D145" s="380"/>
      <c r="E145" s="380"/>
      <c r="F145" s="380"/>
      <c r="G145" s="527"/>
      <c r="H145" s="527"/>
      <c r="I145" s="527"/>
      <c r="J145" s="380"/>
      <c r="K145" s="380"/>
      <c r="L145" s="380"/>
      <c r="M145" s="380"/>
      <c r="N145" s="380"/>
      <c r="O145" s="380"/>
      <c r="P145" s="380"/>
      <c r="Q145" s="380"/>
      <c r="R145" s="380"/>
      <c r="S145" s="380"/>
      <c r="T145" s="380"/>
      <c r="U145" s="380"/>
      <c r="V145" s="380"/>
      <c r="W145" s="380"/>
      <c r="X145" s="380"/>
      <c r="Y145" s="380"/>
      <c r="Z145" s="380"/>
    </row>
    <row r="146" spans="1:26" x14ac:dyDescent="0.35">
      <c r="A146" s="380"/>
      <c r="B146" s="380"/>
      <c r="C146" s="380"/>
      <c r="D146" s="380"/>
      <c r="E146" s="380"/>
      <c r="F146" s="380"/>
      <c r="G146" s="527"/>
      <c r="H146" s="527"/>
      <c r="I146" s="527"/>
      <c r="J146" s="380"/>
      <c r="K146" s="380"/>
      <c r="L146" s="380"/>
      <c r="M146" s="380"/>
      <c r="N146" s="380"/>
      <c r="O146" s="380"/>
      <c r="P146" s="380"/>
      <c r="Q146" s="380"/>
      <c r="R146" s="380"/>
      <c r="S146" s="380"/>
      <c r="T146" s="380"/>
      <c r="U146" s="380"/>
      <c r="V146" s="380"/>
      <c r="W146" s="380"/>
      <c r="X146" s="380"/>
      <c r="Y146" s="380"/>
      <c r="Z146" s="380"/>
    </row>
    <row r="147" spans="1:26" x14ac:dyDescent="0.35">
      <c r="A147" s="380"/>
      <c r="B147" s="380"/>
      <c r="C147" s="380"/>
      <c r="D147" s="380"/>
      <c r="E147" s="380"/>
      <c r="F147" s="380"/>
      <c r="G147" s="527"/>
      <c r="H147" s="527"/>
      <c r="I147" s="527"/>
      <c r="J147" s="380"/>
      <c r="K147" s="380"/>
      <c r="L147" s="380"/>
      <c r="M147" s="380"/>
      <c r="N147" s="380"/>
      <c r="O147" s="380"/>
      <c r="P147" s="380"/>
      <c r="Q147" s="380"/>
      <c r="R147" s="380"/>
      <c r="S147" s="380"/>
      <c r="T147" s="380"/>
      <c r="U147" s="380"/>
      <c r="V147" s="380"/>
      <c r="W147" s="380"/>
      <c r="X147" s="380"/>
      <c r="Y147" s="380"/>
      <c r="Z147" s="380"/>
    </row>
    <row r="148" spans="1:26" x14ac:dyDescent="0.35">
      <c r="A148" s="380"/>
      <c r="B148" s="380"/>
      <c r="C148" s="380"/>
      <c r="D148" s="380"/>
      <c r="E148" s="380"/>
      <c r="F148" s="380"/>
      <c r="G148" s="527"/>
      <c r="H148" s="527"/>
      <c r="I148" s="527"/>
      <c r="J148" s="380"/>
      <c r="K148" s="380"/>
      <c r="L148" s="380"/>
      <c r="M148" s="380"/>
      <c r="N148" s="380"/>
      <c r="O148" s="380"/>
      <c r="P148" s="380"/>
      <c r="Q148" s="380"/>
      <c r="R148" s="380"/>
      <c r="S148" s="380"/>
      <c r="T148" s="380"/>
      <c r="U148" s="380"/>
      <c r="V148" s="380"/>
      <c r="W148" s="380"/>
      <c r="X148" s="380"/>
      <c r="Y148" s="380"/>
      <c r="Z148" s="380"/>
    </row>
    <row r="149" spans="1:26" x14ac:dyDescent="0.35">
      <c r="A149" s="380"/>
      <c r="B149" s="380"/>
      <c r="C149" s="380"/>
      <c r="D149" s="380"/>
      <c r="E149" s="380"/>
      <c r="F149" s="380"/>
      <c r="G149" s="527"/>
      <c r="H149" s="527"/>
      <c r="I149" s="527"/>
      <c r="J149" s="380"/>
      <c r="K149" s="380"/>
      <c r="L149" s="380"/>
      <c r="M149" s="380"/>
      <c r="N149" s="380"/>
      <c r="O149" s="380"/>
      <c r="P149" s="380"/>
      <c r="Q149" s="380"/>
      <c r="R149" s="380"/>
      <c r="S149" s="380"/>
      <c r="T149" s="380"/>
      <c r="U149" s="380"/>
      <c r="V149" s="380"/>
      <c r="W149" s="380"/>
      <c r="X149" s="380"/>
      <c r="Y149" s="380"/>
      <c r="Z149" s="380"/>
    </row>
    <row r="150" spans="1:26" x14ac:dyDescent="0.35">
      <c r="A150" s="380"/>
      <c r="B150" s="380"/>
      <c r="C150" s="380"/>
      <c r="D150" s="380"/>
      <c r="E150" s="380"/>
      <c r="F150" s="380"/>
      <c r="G150" s="527"/>
      <c r="H150" s="527"/>
      <c r="I150" s="527"/>
      <c r="J150" s="380"/>
      <c r="K150" s="380"/>
      <c r="L150" s="380"/>
      <c r="M150" s="380"/>
      <c r="N150" s="380"/>
      <c r="O150" s="380"/>
      <c r="P150" s="380"/>
      <c r="Q150" s="380"/>
      <c r="R150" s="380"/>
      <c r="S150" s="380"/>
      <c r="T150" s="380"/>
      <c r="U150" s="380"/>
      <c r="V150" s="380"/>
      <c r="W150" s="380"/>
      <c r="X150" s="380"/>
      <c r="Y150" s="380"/>
      <c r="Z150" s="380"/>
    </row>
    <row r="151" spans="1:26" x14ac:dyDescent="0.35">
      <c r="A151" s="380"/>
      <c r="B151" s="380"/>
      <c r="C151" s="380"/>
      <c r="D151" s="380"/>
      <c r="E151" s="380"/>
      <c r="F151" s="380"/>
      <c r="G151" s="527"/>
      <c r="H151" s="527"/>
      <c r="I151" s="527"/>
      <c r="J151" s="380"/>
      <c r="K151" s="380"/>
      <c r="L151" s="380"/>
      <c r="M151" s="380"/>
      <c r="N151" s="380"/>
      <c r="O151" s="380"/>
      <c r="P151" s="380"/>
      <c r="Q151" s="380"/>
      <c r="R151" s="380"/>
      <c r="S151" s="380"/>
      <c r="T151" s="380"/>
      <c r="U151" s="380"/>
      <c r="V151" s="380"/>
      <c r="W151" s="380"/>
      <c r="X151" s="380"/>
      <c r="Y151" s="380"/>
      <c r="Z151" s="380"/>
    </row>
    <row r="152" spans="1:26" x14ac:dyDescent="0.35">
      <c r="A152" s="380"/>
      <c r="B152" s="380"/>
      <c r="C152" s="380"/>
      <c r="D152" s="380"/>
      <c r="E152" s="380"/>
      <c r="F152" s="380"/>
      <c r="G152" s="527"/>
      <c r="H152" s="527"/>
      <c r="I152" s="527"/>
      <c r="J152" s="380"/>
      <c r="K152" s="380"/>
      <c r="L152" s="380"/>
      <c r="M152" s="380"/>
      <c r="N152" s="380"/>
      <c r="O152" s="380"/>
      <c r="P152" s="380"/>
      <c r="Q152" s="380"/>
      <c r="R152" s="380"/>
      <c r="S152" s="380"/>
      <c r="T152" s="380"/>
      <c r="U152" s="380"/>
      <c r="V152" s="380"/>
      <c r="W152" s="380"/>
      <c r="X152" s="380"/>
      <c r="Y152" s="380"/>
      <c r="Z152" s="380"/>
    </row>
    <row r="153" spans="1:26" x14ac:dyDescent="0.35">
      <c r="A153" s="380"/>
      <c r="B153" s="380"/>
      <c r="C153" s="380"/>
      <c r="D153" s="380"/>
      <c r="E153" s="380"/>
      <c r="F153" s="380"/>
      <c r="G153" s="527"/>
      <c r="H153" s="527"/>
      <c r="I153" s="527"/>
      <c r="J153" s="380"/>
      <c r="K153" s="380"/>
      <c r="L153" s="380"/>
      <c r="M153" s="380"/>
      <c r="N153" s="380"/>
      <c r="O153" s="380"/>
      <c r="P153" s="380"/>
      <c r="Q153" s="380"/>
      <c r="R153" s="380"/>
      <c r="S153" s="380"/>
      <c r="T153" s="380"/>
      <c r="U153" s="380"/>
      <c r="V153" s="380"/>
      <c r="W153" s="380"/>
      <c r="X153" s="380"/>
      <c r="Y153" s="380"/>
      <c r="Z153" s="380"/>
    </row>
    <row r="154" spans="1:26" x14ac:dyDescent="0.35">
      <c r="A154" s="380"/>
      <c r="B154" s="380"/>
      <c r="C154" s="380"/>
      <c r="D154" s="380"/>
      <c r="E154" s="380"/>
      <c r="F154" s="380"/>
      <c r="G154" s="527"/>
      <c r="H154" s="527"/>
      <c r="I154" s="527"/>
      <c r="J154" s="380"/>
      <c r="K154" s="380"/>
      <c r="L154" s="380"/>
      <c r="M154" s="380"/>
      <c r="N154" s="380"/>
      <c r="O154" s="380"/>
      <c r="P154" s="380"/>
      <c r="Q154" s="380"/>
      <c r="R154" s="380"/>
      <c r="S154" s="380"/>
      <c r="T154" s="380"/>
      <c r="U154" s="380"/>
      <c r="V154" s="380"/>
      <c r="W154" s="380"/>
      <c r="X154" s="380"/>
      <c r="Y154" s="380"/>
      <c r="Z154" s="380"/>
    </row>
    <row r="155" spans="1:26" x14ac:dyDescent="0.35">
      <c r="A155" s="380"/>
      <c r="B155" s="380"/>
      <c r="C155" s="380"/>
      <c r="D155" s="380"/>
      <c r="E155" s="380"/>
      <c r="F155" s="380"/>
      <c r="G155" s="527"/>
      <c r="H155" s="527"/>
      <c r="I155" s="527"/>
      <c r="J155" s="380"/>
      <c r="K155" s="380"/>
      <c r="L155" s="380"/>
      <c r="M155" s="380"/>
      <c r="N155" s="380"/>
      <c r="O155" s="380"/>
      <c r="P155" s="380"/>
      <c r="Q155" s="380"/>
      <c r="R155" s="380"/>
      <c r="S155" s="380"/>
      <c r="T155" s="380"/>
      <c r="U155" s="380"/>
      <c r="V155" s="380"/>
      <c r="W155" s="380"/>
      <c r="X155" s="380"/>
      <c r="Y155" s="380"/>
      <c r="Z155" s="380"/>
    </row>
    <row r="156" spans="1:26" x14ac:dyDescent="0.35">
      <c r="A156" s="380"/>
      <c r="B156" s="380"/>
      <c r="C156" s="380"/>
      <c r="D156" s="380"/>
      <c r="E156" s="380"/>
      <c r="F156" s="380"/>
      <c r="G156" s="527"/>
      <c r="H156" s="527"/>
      <c r="I156" s="527"/>
      <c r="J156" s="380"/>
      <c r="K156" s="380"/>
      <c r="L156" s="380"/>
      <c r="M156" s="380"/>
      <c r="N156" s="380"/>
      <c r="O156" s="380"/>
      <c r="P156" s="380"/>
      <c r="Q156" s="380"/>
      <c r="R156" s="380"/>
      <c r="S156" s="380"/>
      <c r="T156" s="380"/>
      <c r="U156" s="380"/>
      <c r="V156" s="380"/>
      <c r="W156" s="380"/>
      <c r="X156" s="380"/>
      <c r="Y156" s="380"/>
      <c r="Z156" s="380"/>
    </row>
    <row r="157" spans="1:26" x14ac:dyDescent="0.35">
      <c r="A157" s="380"/>
      <c r="B157" s="380"/>
      <c r="C157" s="380"/>
      <c r="D157" s="380"/>
      <c r="E157" s="380"/>
      <c r="F157" s="380"/>
      <c r="G157" s="527"/>
      <c r="H157" s="527"/>
      <c r="I157" s="527"/>
      <c r="J157" s="380"/>
      <c r="K157" s="380"/>
      <c r="L157" s="380"/>
      <c r="M157" s="380"/>
      <c r="N157" s="380"/>
      <c r="O157" s="380"/>
      <c r="P157" s="380"/>
      <c r="Q157" s="380"/>
      <c r="R157" s="380"/>
      <c r="S157" s="380"/>
      <c r="T157" s="380"/>
      <c r="U157" s="380"/>
      <c r="V157" s="380"/>
      <c r="W157" s="380"/>
      <c r="X157" s="380"/>
      <c r="Y157" s="380"/>
      <c r="Z157" s="380"/>
    </row>
    <row r="158" spans="1:26" x14ac:dyDescent="0.35">
      <c r="A158" s="380"/>
      <c r="B158" s="380"/>
      <c r="C158" s="380"/>
      <c r="D158" s="380"/>
      <c r="E158" s="380"/>
      <c r="F158" s="380"/>
      <c r="G158" s="527"/>
      <c r="H158" s="527"/>
      <c r="I158" s="527"/>
      <c r="J158" s="380"/>
      <c r="K158" s="380"/>
      <c r="L158" s="380"/>
      <c r="M158" s="380"/>
      <c r="N158" s="380"/>
      <c r="O158" s="380"/>
      <c r="P158" s="380"/>
      <c r="Q158" s="380"/>
      <c r="R158" s="380"/>
      <c r="S158" s="380"/>
      <c r="T158" s="380"/>
      <c r="U158" s="380"/>
      <c r="V158" s="380"/>
      <c r="W158" s="380"/>
      <c r="X158" s="380"/>
      <c r="Y158" s="380"/>
      <c r="Z158" s="380"/>
    </row>
    <row r="159" spans="1:26" x14ac:dyDescent="0.35">
      <c r="A159" s="380"/>
      <c r="B159" s="380"/>
      <c r="C159" s="380"/>
      <c r="D159" s="380"/>
      <c r="E159" s="380"/>
      <c r="F159" s="380"/>
      <c r="G159" s="527"/>
      <c r="H159" s="527"/>
      <c r="I159" s="527"/>
      <c r="J159" s="380"/>
      <c r="K159" s="380"/>
      <c r="L159" s="380"/>
      <c r="M159" s="380"/>
      <c r="N159" s="380"/>
      <c r="O159" s="380"/>
      <c r="P159" s="380"/>
      <c r="Q159" s="380"/>
      <c r="R159" s="380"/>
      <c r="S159" s="380"/>
      <c r="T159" s="380"/>
      <c r="U159" s="380"/>
      <c r="V159" s="380"/>
      <c r="W159" s="380"/>
      <c r="X159" s="380"/>
      <c r="Y159" s="380"/>
      <c r="Z159" s="380"/>
    </row>
    <row r="160" spans="1:26" x14ac:dyDescent="0.35">
      <c r="A160" s="380"/>
      <c r="B160" s="380"/>
      <c r="C160" s="380"/>
      <c r="D160" s="380"/>
      <c r="E160" s="380"/>
      <c r="F160" s="380"/>
      <c r="G160" s="527"/>
      <c r="H160" s="527"/>
      <c r="I160" s="527"/>
      <c r="J160" s="380"/>
      <c r="K160" s="380"/>
      <c r="L160" s="380"/>
      <c r="M160" s="380"/>
      <c r="N160" s="380"/>
      <c r="O160" s="380"/>
      <c r="P160" s="380"/>
      <c r="Q160" s="380"/>
      <c r="R160" s="380"/>
      <c r="S160" s="380"/>
      <c r="T160" s="380"/>
      <c r="U160" s="380"/>
      <c r="V160" s="380"/>
      <c r="W160" s="380"/>
      <c r="X160" s="380"/>
      <c r="Y160" s="380"/>
      <c r="Z160" s="380"/>
    </row>
    <row r="161" spans="1:26" x14ac:dyDescent="0.35">
      <c r="A161" s="380"/>
      <c r="B161" s="380"/>
      <c r="C161" s="380"/>
      <c r="D161" s="380"/>
      <c r="E161" s="380"/>
      <c r="F161" s="380"/>
      <c r="G161" s="527"/>
      <c r="H161" s="527"/>
      <c r="I161" s="527"/>
      <c r="J161" s="380"/>
      <c r="K161" s="380"/>
      <c r="L161" s="380"/>
      <c r="M161" s="380"/>
      <c r="N161" s="380"/>
      <c r="O161" s="380"/>
      <c r="P161" s="380"/>
      <c r="Q161" s="380"/>
      <c r="R161" s="380"/>
      <c r="S161" s="380"/>
      <c r="T161" s="380"/>
      <c r="U161" s="380"/>
      <c r="V161" s="380"/>
      <c r="W161" s="380"/>
      <c r="X161" s="380"/>
      <c r="Y161" s="380"/>
      <c r="Z161" s="380"/>
    </row>
    <row r="162" spans="1:26" x14ac:dyDescent="0.35">
      <c r="A162" s="380"/>
      <c r="B162" s="380"/>
      <c r="C162" s="380"/>
      <c r="D162" s="380"/>
      <c r="E162" s="380"/>
      <c r="F162" s="380"/>
      <c r="G162" s="527"/>
      <c r="H162" s="527"/>
      <c r="I162" s="527"/>
      <c r="J162" s="380"/>
      <c r="K162" s="380"/>
      <c r="L162" s="380"/>
      <c r="M162" s="380"/>
      <c r="N162" s="380"/>
      <c r="O162" s="380"/>
      <c r="P162" s="380"/>
      <c r="Q162" s="380"/>
      <c r="R162" s="380"/>
      <c r="S162" s="380"/>
      <c r="T162" s="380"/>
      <c r="U162" s="380"/>
      <c r="V162" s="380"/>
      <c r="W162" s="380"/>
      <c r="X162" s="380"/>
      <c r="Y162" s="380"/>
      <c r="Z162" s="380"/>
    </row>
    <row r="163" spans="1:26" x14ac:dyDescent="0.35">
      <c r="A163" s="380"/>
      <c r="B163" s="380"/>
      <c r="C163" s="380"/>
      <c r="D163" s="380"/>
      <c r="E163" s="380"/>
      <c r="F163" s="380"/>
      <c r="G163" s="527"/>
      <c r="H163" s="527"/>
      <c r="I163" s="527"/>
      <c r="J163" s="380"/>
      <c r="K163" s="380"/>
      <c r="L163" s="380"/>
      <c r="M163" s="380"/>
      <c r="N163" s="380"/>
      <c r="O163" s="380"/>
      <c r="P163" s="380"/>
      <c r="Q163" s="380"/>
      <c r="R163" s="380"/>
      <c r="S163" s="380"/>
      <c r="T163" s="380"/>
      <c r="U163" s="380"/>
      <c r="V163" s="380"/>
      <c r="W163" s="380"/>
      <c r="X163" s="380"/>
      <c r="Y163" s="380"/>
      <c r="Z163" s="380"/>
    </row>
    <row r="164" spans="1:26" x14ac:dyDescent="0.35">
      <c r="A164" s="380"/>
      <c r="B164" s="380"/>
      <c r="C164" s="380"/>
      <c r="D164" s="380"/>
      <c r="E164" s="380"/>
      <c r="F164" s="380"/>
      <c r="G164" s="527"/>
      <c r="H164" s="527"/>
      <c r="I164" s="527"/>
      <c r="J164" s="380"/>
      <c r="K164" s="380"/>
      <c r="L164" s="380"/>
      <c r="M164" s="380"/>
      <c r="N164" s="380"/>
      <c r="O164" s="380"/>
      <c r="P164" s="380"/>
      <c r="Q164" s="380"/>
      <c r="R164" s="380"/>
      <c r="S164" s="380"/>
      <c r="T164" s="380"/>
      <c r="U164" s="380"/>
      <c r="V164" s="380"/>
      <c r="W164" s="380"/>
      <c r="X164" s="380"/>
      <c r="Y164" s="380"/>
      <c r="Z164" s="380"/>
    </row>
    <row r="165" spans="1:26" x14ac:dyDescent="0.35">
      <c r="A165" s="380"/>
      <c r="B165" s="380"/>
      <c r="C165" s="380"/>
      <c r="D165" s="380"/>
      <c r="E165" s="380"/>
      <c r="F165" s="380"/>
      <c r="G165" s="527"/>
      <c r="H165" s="527"/>
      <c r="I165" s="527"/>
      <c r="J165" s="380"/>
      <c r="K165" s="380"/>
      <c r="L165" s="380"/>
      <c r="M165" s="380"/>
      <c r="N165" s="380"/>
      <c r="O165" s="380"/>
      <c r="P165" s="380"/>
      <c r="Q165" s="380"/>
      <c r="R165" s="380"/>
      <c r="S165" s="380"/>
      <c r="T165" s="380"/>
      <c r="U165" s="380"/>
      <c r="V165" s="380"/>
      <c r="W165" s="380"/>
      <c r="X165" s="380"/>
      <c r="Y165" s="380"/>
      <c r="Z165" s="380"/>
    </row>
    <row r="166" spans="1:26" x14ac:dyDescent="0.35">
      <c r="A166" s="380"/>
      <c r="B166" s="380"/>
      <c r="C166" s="380"/>
      <c r="D166" s="380"/>
      <c r="E166" s="380"/>
      <c r="F166" s="380"/>
      <c r="G166" s="527"/>
      <c r="H166" s="527"/>
      <c r="I166" s="527"/>
      <c r="J166" s="380"/>
      <c r="K166" s="380"/>
      <c r="L166" s="380"/>
      <c r="M166" s="380"/>
      <c r="N166" s="380"/>
      <c r="O166" s="380"/>
      <c r="P166" s="380"/>
      <c r="Q166" s="380"/>
      <c r="R166" s="380"/>
      <c r="S166" s="380"/>
      <c r="T166" s="380"/>
      <c r="U166" s="380"/>
      <c r="V166" s="380"/>
      <c r="W166" s="380"/>
      <c r="X166" s="380"/>
      <c r="Y166" s="380"/>
      <c r="Z166" s="380"/>
    </row>
    <row r="167" spans="1:26" x14ac:dyDescent="0.35">
      <c r="A167" s="380"/>
      <c r="B167" s="380"/>
      <c r="C167" s="380"/>
      <c r="D167" s="380"/>
      <c r="E167" s="380"/>
      <c r="F167" s="380"/>
      <c r="G167" s="527"/>
      <c r="H167" s="527"/>
      <c r="I167" s="527"/>
      <c r="J167" s="380"/>
      <c r="K167" s="380"/>
      <c r="L167" s="380"/>
      <c r="M167" s="380"/>
      <c r="N167" s="380"/>
      <c r="O167" s="380"/>
      <c r="P167" s="380"/>
      <c r="Q167" s="380"/>
      <c r="R167" s="380"/>
      <c r="S167" s="380"/>
      <c r="T167" s="380"/>
      <c r="U167" s="380"/>
      <c r="V167" s="380"/>
      <c r="W167" s="380"/>
      <c r="X167" s="380"/>
      <c r="Y167" s="380"/>
      <c r="Z167" s="380"/>
    </row>
    <row r="168" spans="1:26" x14ac:dyDescent="0.35">
      <c r="A168" s="380"/>
      <c r="B168" s="380"/>
      <c r="C168" s="380"/>
      <c r="D168" s="380"/>
      <c r="E168" s="380"/>
      <c r="F168" s="380"/>
      <c r="G168" s="527"/>
      <c r="H168" s="527"/>
      <c r="I168" s="527"/>
      <c r="J168" s="380"/>
      <c r="K168" s="380"/>
      <c r="L168" s="380"/>
      <c r="M168" s="380"/>
      <c r="N168" s="380"/>
      <c r="O168" s="380"/>
      <c r="P168" s="380"/>
      <c r="Q168" s="380"/>
      <c r="R168" s="380"/>
      <c r="S168" s="380"/>
      <c r="T168" s="380"/>
      <c r="U168" s="380"/>
      <c r="V168" s="380"/>
      <c r="W168" s="380"/>
      <c r="X168" s="380"/>
      <c r="Y168" s="380"/>
      <c r="Z168" s="380"/>
    </row>
    <row r="169" spans="1:26" x14ac:dyDescent="0.35">
      <c r="A169" s="380"/>
      <c r="B169" s="380"/>
      <c r="C169" s="380"/>
      <c r="D169" s="380"/>
      <c r="E169" s="380"/>
      <c r="F169" s="380"/>
      <c r="G169" s="527"/>
      <c r="H169" s="527"/>
      <c r="I169" s="527"/>
      <c r="J169" s="380"/>
      <c r="K169" s="380"/>
      <c r="L169" s="380"/>
      <c r="M169" s="380"/>
      <c r="N169" s="380"/>
      <c r="O169" s="380"/>
      <c r="P169" s="380"/>
      <c r="Q169" s="380"/>
      <c r="R169" s="380"/>
      <c r="S169" s="380"/>
      <c r="T169" s="380"/>
      <c r="U169" s="380"/>
      <c r="V169" s="380"/>
      <c r="W169" s="380"/>
      <c r="X169" s="380"/>
      <c r="Y169" s="380"/>
      <c r="Z169" s="380"/>
    </row>
    <row r="170" spans="1:26" x14ac:dyDescent="0.35">
      <c r="A170" s="380"/>
      <c r="B170" s="380"/>
      <c r="C170" s="380"/>
      <c r="D170" s="380"/>
      <c r="E170" s="380"/>
      <c r="F170" s="380"/>
      <c r="G170" s="527"/>
      <c r="H170" s="527"/>
      <c r="I170" s="527"/>
      <c r="J170" s="380"/>
      <c r="K170" s="380"/>
      <c r="L170" s="380"/>
      <c r="M170" s="380"/>
      <c r="N170" s="380"/>
      <c r="O170" s="380"/>
      <c r="P170" s="380"/>
      <c r="Q170" s="380"/>
      <c r="R170" s="380"/>
      <c r="S170" s="380"/>
      <c r="T170" s="380"/>
      <c r="U170" s="380"/>
      <c r="V170" s="380"/>
      <c r="W170" s="380"/>
      <c r="X170" s="380"/>
      <c r="Y170" s="380"/>
      <c r="Z170" s="380"/>
    </row>
    <row r="171" spans="1:26" x14ac:dyDescent="0.35">
      <c r="A171" s="380"/>
      <c r="B171" s="380"/>
      <c r="C171" s="380"/>
      <c r="D171" s="380"/>
      <c r="E171" s="380"/>
      <c r="F171" s="380"/>
      <c r="G171" s="527"/>
      <c r="H171" s="527"/>
      <c r="I171" s="527"/>
      <c r="J171" s="380"/>
      <c r="K171" s="380"/>
      <c r="L171" s="380"/>
      <c r="M171" s="380"/>
      <c r="N171" s="380"/>
      <c r="O171" s="380"/>
      <c r="P171" s="380"/>
      <c r="Q171" s="380"/>
      <c r="R171" s="380"/>
      <c r="S171" s="380"/>
      <c r="T171" s="380"/>
      <c r="U171" s="380"/>
      <c r="V171" s="380"/>
      <c r="W171" s="380"/>
      <c r="X171" s="380"/>
      <c r="Y171" s="380"/>
      <c r="Z171" s="380"/>
    </row>
    <row r="172" spans="1:26" x14ac:dyDescent="0.35">
      <c r="A172" s="380"/>
      <c r="B172" s="380"/>
      <c r="C172" s="380"/>
      <c r="D172" s="380"/>
      <c r="E172" s="380"/>
      <c r="F172" s="380"/>
      <c r="G172" s="527"/>
      <c r="H172" s="527"/>
      <c r="I172" s="527"/>
      <c r="J172" s="380"/>
      <c r="K172" s="380"/>
      <c r="L172" s="380"/>
      <c r="M172" s="380"/>
      <c r="N172" s="380"/>
      <c r="O172" s="380"/>
      <c r="P172" s="380"/>
      <c r="Q172" s="380"/>
      <c r="R172" s="380"/>
      <c r="S172" s="380"/>
      <c r="T172" s="380"/>
      <c r="U172" s="380"/>
      <c r="V172" s="380"/>
      <c r="W172" s="380"/>
      <c r="X172" s="380"/>
      <c r="Y172" s="380"/>
      <c r="Z172" s="380"/>
    </row>
    <row r="173" spans="1:26" x14ac:dyDescent="0.35">
      <c r="A173" s="380"/>
      <c r="B173" s="380"/>
      <c r="C173" s="380"/>
      <c r="D173" s="380"/>
      <c r="E173" s="380"/>
      <c r="F173" s="380"/>
      <c r="G173" s="527"/>
      <c r="H173" s="527"/>
      <c r="I173" s="527"/>
      <c r="J173" s="380"/>
      <c r="K173" s="380"/>
      <c r="L173" s="380"/>
      <c r="M173" s="380"/>
      <c r="N173" s="380"/>
      <c r="O173" s="380"/>
      <c r="P173" s="380"/>
      <c r="Q173" s="380"/>
      <c r="R173" s="380"/>
      <c r="S173" s="380"/>
      <c r="T173" s="380"/>
      <c r="U173" s="380"/>
      <c r="V173" s="380"/>
      <c r="W173" s="380"/>
      <c r="X173" s="380"/>
      <c r="Y173" s="380"/>
      <c r="Z173" s="380"/>
    </row>
    <row r="174" spans="1:26" x14ac:dyDescent="0.35">
      <c r="A174" s="380"/>
      <c r="B174" s="380"/>
      <c r="C174" s="380"/>
      <c r="D174" s="380"/>
      <c r="E174" s="380"/>
      <c r="F174" s="380"/>
      <c r="G174" s="527"/>
      <c r="H174" s="527"/>
      <c r="I174" s="527"/>
      <c r="J174" s="380"/>
      <c r="K174" s="380"/>
      <c r="L174" s="380"/>
      <c r="M174" s="380"/>
      <c r="N174" s="380"/>
      <c r="O174" s="380"/>
      <c r="P174" s="380"/>
      <c r="Q174" s="380"/>
      <c r="R174" s="380"/>
      <c r="S174" s="380"/>
      <c r="T174" s="380"/>
      <c r="U174" s="380"/>
      <c r="V174" s="380"/>
      <c r="W174" s="380"/>
      <c r="X174" s="380"/>
      <c r="Y174" s="380"/>
      <c r="Z174" s="380"/>
    </row>
    <row r="175" spans="1:26" x14ac:dyDescent="0.35">
      <c r="A175" s="380"/>
      <c r="B175" s="380"/>
      <c r="C175" s="380"/>
      <c r="D175" s="380"/>
      <c r="E175" s="380"/>
      <c r="F175" s="380"/>
      <c r="G175" s="527"/>
      <c r="H175" s="527"/>
      <c r="I175" s="527"/>
      <c r="J175" s="380"/>
      <c r="K175" s="380"/>
      <c r="L175" s="380"/>
      <c r="M175" s="380"/>
      <c r="N175" s="380"/>
      <c r="O175" s="380"/>
      <c r="P175" s="380"/>
      <c r="Q175" s="380"/>
      <c r="R175" s="380"/>
      <c r="S175" s="380"/>
      <c r="T175" s="380"/>
      <c r="U175" s="380"/>
      <c r="V175" s="380"/>
      <c r="W175" s="380"/>
      <c r="X175" s="380"/>
      <c r="Y175" s="380"/>
      <c r="Z175" s="380"/>
    </row>
    <row r="176" spans="1:26" x14ac:dyDescent="0.35">
      <c r="A176" s="380"/>
      <c r="B176" s="380"/>
      <c r="C176" s="380"/>
      <c r="D176" s="380"/>
      <c r="E176" s="380"/>
      <c r="F176" s="380"/>
      <c r="G176" s="527"/>
      <c r="H176" s="527"/>
      <c r="I176" s="527"/>
      <c r="J176" s="380"/>
      <c r="K176" s="380"/>
      <c r="L176" s="380"/>
      <c r="M176" s="380"/>
      <c r="N176" s="380"/>
      <c r="O176" s="380"/>
      <c r="P176" s="380"/>
      <c r="Q176" s="380"/>
      <c r="R176" s="380"/>
      <c r="S176" s="380"/>
      <c r="T176" s="380"/>
      <c r="U176" s="380"/>
      <c r="V176" s="380"/>
      <c r="W176" s="380"/>
      <c r="X176" s="380"/>
      <c r="Y176" s="380"/>
      <c r="Z176" s="380"/>
    </row>
    <row r="177" spans="1:26" x14ac:dyDescent="0.35">
      <c r="A177" s="380"/>
      <c r="B177" s="380"/>
      <c r="C177" s="380"/>
      <c r="D177" s="380"/>
      <c r="E177" s="380"/>
      <c r="F177" s="380"/>
      <c r="G177" s="527"/>
      <c r="H177" s="527"/>
      <c r="I177" s="527"/>
      <c r="J177" s="380"/>
      <c r="K177" s="380"/>
      <c r="L177" s="380"/>
      <c r="M177" s="380"/>
      <c r="N177" s="380"/>
      <c r="O177" s="380"/>
      <c r="P177" s="380"/>
      <c r="Q177" s="380"/>
      <c r="R177" s="380"/>
      <c r="S177" s="380"/>
      <c r="T177" s="380"/>
      <c r="U177" s="380"/>
      <c r="V177" s="380"/>
      <c r="W177" s="380"/>
      <c r="X177" s="380"/>
      <c r="Y177" s="380"/>
      <c r="Z177" s="380"/>
    </row>
    <row r="178" spans="1:26" x14ac:dyDescent="0.35">
      <c r="A178" s="380"/>
      <c r="B178" s="380"/>
      <c r="C178" s="380"/>
      <c r="D178" s="380"/>
      <c r="E178" s="380"/>
      <c r="F178" s="380"/>
      <c r="G178" s="527"/>
      <c r="H178" s="527"/>
      <c r="I178" s="527"/>
      <c r="J178" s="380"/>
      <c r="K178" s="380"/>
      <c r="L178" s="380"/>
      <c r="M178" s="380"/>
      <c r="N178" s="380"/>
      <c r="O178" s="380"/>
      <c r="P178" s="380"/>
      <c r="Q178" s="380"/>
      <c r="R178" s="380"/>
      <c r="S178" s="380"/>
      <c r="T178" s="380"/>
      <c r="U178" s="380"/>
      <c r="V178" s="380"/>
      <c r="W178" s="380"/>
      <c r="X178" s="380"/>
      <c r="Y178" s="380"/>
      <c r="Z178" s="380"/>
    </row>
    <row r="179" spans="1:26" x14ac:dyDescent="0.35">
      <c r="A179" s="380"/>
      <c r="B179" s="380"/>
      <c r="C179" s="380"/>
      <c r="D179" s="380"/>
      <c r="E179" s="380"/>
      <c r="F179" s="380"/>
      <c r="G179" s="527"/>
      <c r="H179" s="527"/>
      <c r="I179" s="527"/>
      <c r="J179" s="380"/>
      <c r="K179" s="380"/>
      <c r="L179" s="380"/>
      <c r="M179" s="380"/>
      <c r="N179" s="380"/>
      <c r="O179" s="380"/>
      <c r="P179" s="380"/>
      <c r="Q179" s="380"/>
      <c r="R179" s="380"/>
      <c r="S179" s="380"/>
      <c r="T179" s="380"/>
      <c r="U179" s="380"/>
      <c r="V179" s="380"/>
      <c r="W179" s="380"/>
      <c r="X179" s="380"/>
      <c r="Y179" s="380"/>
      <c r="Z179" s="380"/>
    </row>
    <row r="180" spans="1:26" x14ac:dyDescent="0.35">
      <c r="A180" s="380"/>
      <c r="B180" s="380"/>
      <c r="C180" s="380"/>
      <c r="D180" s="380"/>
      <c r="E180" s="380"/>
      <c r="F180" s="380"/>
      <c r="G180" s="527"/>
      <c r="H180" s="527"/>
      <c r="I180" s="527"/>
      <c r="J180" s="380"/>
      <c r="K180" s="380"/>
      <c r="L180" s="380"/>
      <c r="M180" s="380"/>
      <c r="N180" s="380"/>
      <c r="O180" s="380"/>
      <c r="P180" s="380"/>
      <c r="Q180" s="380"/>
      <c r="R180" s="380"/>
      <c r="S180" s="380"/>
      <c r="T180" s="380"/>
      <c r="U180" s="380"/>
      <c r="V180" s="380"/>
      <c r="W180" s="380"/>
      <c r="X180" s="380"/>
      <c r="Y180" s="380"/>
      <c r="Z180" s="380"/>
    </row>
    <row r="181" spans="1:26" x14ac:dyDescent="0.35">
      <c r="A181" s="380"/>
      <c r="B181" s="380"/>
      <c r="C181" s="380"/>
      <c r="D181" s="380"/>
      <c r="E181" s="380"/>
      <c r="F181" s="380"/>
      <c r="G181" s="527"/>
      <c r="H181" s="527"/>
      <c r="I181" s="527"/>
      <c r="J181" s="380"/>
      <c r="K181" s="380"/>
      <c r="L181" s="380"/>
      <c r="M181" s="380"/>
      <c r="N181" s="380"/>
      <c r="O181" s="380"/>
      <c r="P181" s="380"/>
      <c r="Q181" s="380"/>
      <c r="R181" s="380"/>
      <c r="S181" s="380"/>
      <c r="T181" s="380"/>
      <c r="U181" s="380"/>
      <c r="V181" s="380"/>
      <c r="W181" s="380"/>
      <c r="X181" s="380"/>
      <c r="Y181" s="380"/>
      <c r="Z181" s="380"/>
    </row>
    <row r="182" spans="1:26" x14ac:dyDescent="0.35">
      <c r="A182" s="380"/>
      <c r="B182" s="380"/>
      <c r="C182" s="380"/>
      <c r="D182" s="380"/>
      <c r="E182" s="380"/>
      <c r="F182" s="380"/>
      <c r="G182" s="527"/>
      <c r="H182" s="527"/>
      <c r="I182" s="527"/>
      <c r="J182" s="380"/>
      <c r="K182" s="380"/>
      <c r="L182" s="380"/>
      <c r="M182" s="380"/>
      <c r="N182" s="380"/>
      <c r="O182" s="380"/>
      <c r="P182" s="380"/>
      <c r="Q182" s="380"/>
      <c r="R182" s="380"/>
      <c r="S182" s="380"/>
      <c r="T182" s="380"/>
      <c r="U182" s="380"/>
      <c r="V182" s="380"/>
      <c r="W182" s="380"/>
      <c r="X182" s="380"/>
      <c r="Y182" s="380"/>
      <c r="Z182" s="380"/>
    </row>
    <row r="183" spans="1:26" x14ac:dyDescent="0.35">
      <c r="A183" s="380"/>
      <c r="B183" s="380"/>
      <c r="C183" s="380"/>
      <c r="D183" s="380"/>
      <c r="E183" s="380"/>
      <c r="F183" s="380"/>
      <c r="G183" s="527"/>
      <c r="H183" s="527"/>
      <c r="I183" s="527"/>
      <c r="J183" s="380"/>
      <c r="K183" s="380"/>
      <c r="L183" s="380"/>
      <c r="M183" s="380"/>
      <c r="N183" s="380"/>
      <c r="O183" s="380"/>
      <c r="P183" s="380"/>
      <c r="Q183" s="380"/>
      <c r="R183" s="380"/>
      <c r="S183" s="380"/>
      <c r="T183" s="380"/>
      <c r="U183" s="380"/>
      <c r="V183" s="380"/>
      <c r="W183" s="380"/>
      <c r="X183" s="380"/>
      <c r="Y183" s="380"/>
      <c r="Z183" s="380"/>
    </row>
    <row r="184" spans="1:26" x14ac:dyDescent="0.35">
      <c r="A184" s="380"/>
      <c r="B184" s="380"/>
      <c r="C184" s="380"/>
      <c r="D184" s="380"/>
      <c r="E184" s="380"/>
      <c r="F184" s="380"/>
      <c r="G184" s="527"/>
      <c r="H184" s="527"/>
      <c r="I184" s="527"/>
      <c r="J184" s="380"/>
      <c r="K184" s="380"/>
      <c r="L184" s="380"/>
      <c r="M184" s="380"/>
      <c r="N184" s="380"/>
      <c r="O184" s="380"/>
      <c r="P184" s="380"/>
      <c r="Q184" s="380"/>
      <c r="R184" s="380"/>
      <c r="S184" s="380"/>
      <c r="T184" s="380"/>
      <c r="U184" s="380"/>
      <c r="V184" s="380"/>
      <c r="W184" s="380"/>
      <c r="X184" s="380"/>
      <c r="Y184" s="380"/>
      <c r="Z184" s="380"/>
    </row>
    <row r="185" spans="1:26" x14ac:dyDescent="0.35">
      <c r="A185" s="380"/>
      <c r="B185" s="380"/>
      <c r="C185" s="380"/>
      <c r="D185" s="380"/>
      <c r="E185" s="380"/>
      <c r="F185" s="380"/>
      <c r="G185" s="527"/>
      <c r="H185" s="527"/>
      <c r="I185" s="527"/>
      <c r="J185" s="380"/>
      <c r="K185" s="380"/>
      <c r="L185" s="380"/>
      <c r="M185" s="380"/>
      <c r="N185" s="380"/>
      <c r="O185" s="380"/>
      <c r="P185" s="380"/>
      <c r="Q185" s="380"/>
      <c r="R185" s="380"/>
      <c r="S185" s="380"/>
      <c r="T185" s="380"/>
      <c r="U185" s="380"/>
      <c r="V185" s="380"/>
      <c r="W185" s="380"/>
      <c r="X185" s="380"/>
      <c r="Y185" s="380"/>
      <c r="Z185" s="380"/>
    </row>
    <row r="186" spans="1:26" x14ac:dyDescent="0.35">
      <c r="A186" s="380"/>
      <c r="B186" s="380"/>
      <c r="C186" s="380"/>
      <c r="D186" s="380"/>
      <c r="E186" s="380"/>
      <c r="F186" s="380"/>
      <c r="G186" s="527"/>
      <c r="H186" s="527"/>
      <c r="I186" s="527"/>
      <c r="J186" s="380"/>
      <c r="K186" s="380"/>
      <c r="L186" s="380"/>
      <c r="M186" s="380"/>
      <c r="N186" s="380"/>
      <c r="O186" s="380"/>
      <c r="P186" s="380"/>
      <c r="Q186" s="380"/>
      <c r="R186" s="380"/>
      <c r="S186" s="380"/>
      <c r="T186" s="380"/>
      <c r="U186" s="380"/>
      <c r="V186" s="380"/>
      <c r="W186" s="380"/>
      <c r="X186" s="380"/>
      <c r="Y186" s="380"/>
      <c r="Z186" s="380"/>
    </row>
    <row r="187" spans="1:26" x14ac:dyDescent="0.35">
      <c r="A187" s="380"/>
      <c r="B187" s="380"/>
      <c r="C187" s="380"/>
      <c r="D187" s="380"/>
      <c r="E187" s="380"/>
      <c r="F187" s="380"/>
      <c r="G187" s="527"/>
      <c r="H187" s="527"/>
      <c r="I187" s="527"/>
      <c r="J187" s="380"/>
      <c r="K187" s="380"/>
      <c r="L187" s="380"/>
      <c r="M187" s="380"/>
      <c r="N187" s="380"/>
      <c r="O187" s="380"/>
      <c r="P187" s="380"/>
      <c r="Q187" s="380"/>
      <c r="R187" s="380"/>
      <c r="S187" s="380"/>
      <c r="T187" s="380"/>
      <c r="U187" s="380"/>
      <c r="V187" s="380"/>
      <c r="W187" s="380"/>
      <c r="X187" s="380"/>
      <c r="Y187" s="380"/>
      <c r="Z187" s="380"/>
    </row>
    <row r="188" spans="1:26" x14ac:dyDescent="0.35">
      <c r="A188" s="380"/>
      <c r="B188" s="380"/>
      <c r="C188" s="380"/>
      <c r="D188" s="380"/>
      <c r="E188" s="380"/>
      <c r="F188" s="380"/>
      <c r="G188" s="527"/>
      <c r="H188" s="527"/>
      <c r="I188" s="527"/>
      <c r="J188" s="380"/>
      <c r="K188" s="380"/>
      <c r="L188" s="380"/>
      <c r="M188" s="380"/>
      <c r="N188" s="380"/>
      <c r="O188" s="380"/>
      <c r="P188" s="380"/>
      <c r="Q188" s="380"/>
      <c r="R188" s="380"/>
      <c r="S188" s="380"/>
      <c r="T188" s="380"/>
      <c r="U188" s="380"/>
      <c r="V188" s="380"/>
      <c r="W188" s="380"/>
      <c r="X188" s="380"/>
      <c r="Y188" s="380"/>
      <c r="Z188" s="380"/>
    </row>
    <row r="189" spans="1:26" x14ac:dyDescent="0.35">
      <c r="A189" s="380"/>
      <c r="B189" s="380"/>
      <c r="C189" s="380"/>
      <c r="D189" s="380"/>
      <c r="E189" s="380"/>
      <c r="F189" s="380"/>
      <c r="G189" s="527"/>
      <c r="H189" s="527"/>
      <c r="I189" s="527"/>
      <c r="J189" s="380"/>
      <c r="K189" s="380"/>
      <c r="L189" s="380"/>
      <c r="M189" s="380"/>
      <c r="N189" s="380"/>
      <c r="O189" s="380"/>
      <c r="P189" s="380"/>
      <c r="Q189" s="380"/>
      <c r="R189" s="380"/>
      <c r="S189" s="380"/>
      <c r="T189" s="380"/>
      <c r="U189" s="380"/>
      <c r="V189" s="380"/>
      <c r="W189" s="380"/>
      <c r="X189" s="380"/>
      <c r="Y189" s="380"/>
      <c r="Z189" s="380"/>
    </row>
    <row r="190" spans="1:26" x14ac:dyDescent="0.35">
      <c r="A190" s="380"/>
      <c r="B190" s="380"/>
      <c r="C190" s="380"/>
      <c r="D190" s="380"/>
      <c r="E190" s="380"/>
      <c r="F190" s="380"/>
      <c r="G190" s="527"/>
      <c r="H190" s="527"/>
      <c r="I190" s="527"/>
      <c r="J190" s="380"/>
      <c r="K190" s="380"/>
      <c r="L190" s="380"/>
      <c r="M190" s="380"/>
      <c r="N190" s="380"/>
      <c r="O190" s="380"/>
      <c r="P190" s="380"/>
      <c r="Q190" s="380"/>
      <c r="R190" s="380"/>
      <c r="S190" s="380"/>
      <c r="T190" s="380"/>
      <c r="U190" s="380"/>
      <c r="V190" s="380"/>
      <c r="W190" s="380"/>
      <c r="X190" s="380"/>
      <c r="Y190" s="380"/>
      <c r="Z190" s="380"/>
    </row>
    <row r="191" spans="1:26" x14ac:dyDescent="0.35">
      <c r="A191" s="380"/>
      <c r="B191" s="380"/>
      <c r="C191" s="380"/>
      <c r="D191" s="380"/>
      <c r="E191" s="380"/>
      <c r="F191" s="380"/>
      <c r="G191" s="527"/>
      <c r="H191" s="527"/>
      <c r="I191" s="527"/>
      <c r="J191" s="380"/>
      <c r="K191" s="380"/>
      <c r="L191" s="380"/>
      <c r="M191" s="380"/>
      <c r="N191" s="380"/>
      <c r="O191" s="380"/>
      <c r="P191" s="380"/>
      <c r="Q191" s="380"/>
      <c r="R191" s="380"/>
      <c r="S191" s="380"/>
      <c r="T191" s="380"/>
      <c r="U191" s="380"/>
      <c r="V191" s="380"/>
      <c r="W191" s="380"/>
      <c r="X191" s="380"/>
      <c r="Y191" s="380"/>
      <c r="Z191" s="380"/>
    </row>
    <row r="192" spans="1:26" x14ac:dyDescent="0.35">
      <c r="A192" s="380"/>
      <c r="B192" s="380"/>
      <c r="C192" s="380"/>
      <c r="D192" s="380"/>
      <c r="E192" s="380"/>
      <c r="F192" s="380"/>
      <c r="G192" s="527"/>
      <c r="H192" s="527"/>
      <c r="I192" s="527"/>
      <c r="J192" s="380"/>
      <c r="K192" s="380"/>
      <c r="L192" s="380"/>
      <c r="M192" s="380"/>
      <c r="N192" s="380"/>
      <c r="O192" s="380"/>
      <c r="P192" s="380"/>
      <c r="Q192" s="380"/>
      <c r="R192" s="380"/>
      <c r="S192" s="380"/>
      <c r="T192" s="380"/>
      <c r="U192" s="380"/>
      <c r="V192" s="380"/>
      <c r="W192" s="380"/>
      <c r="X192" s="380"/>
      <c r="Y192" s="380"/>
      <c r="Z192" s="380"/>
    </row>
    <row r="193" spans="1:26" x14ac:dyDescent="0.35">
      <c r="A193" s="380"/>
      <c r="B193" s="380"/>
      <c r="C193" s="380"/>
      <c r="D193" s="380"/>
      <c r="E193" s="380"/>
      <c r="F193" s="380"/>
      <c r="G193" s="527"/>
      <c r="H193" s="527"/>
      <c r="I193" s="527"/>
      <c r="J193" s="380"/>
      <c r="K193" s="380"/>
      <c r="L193" s="380"/>
      <c r="M193" s="380"/>
      <c r="N193" s="380"/>
      <c r="O193" s="380"/>
      <c r="P193" s="380"/>
      <c r="Q193" s="380"/>
      <c r="R193" s="380"/>
      <c r="S193" s="380"/>
      <c r="T193" s="380"/>
      <c r="U193" s="380"/>
      <c r="V193" s="380"/>
      <c r="W193" s="380"/>
      <c r="X193" s="380"/>
      <c r="Y193" s="380"/>
      <c r="Z193" s="380"/>
    </row>
    <row r="194" spans="1:26" x14ac:dyDescent="0.35">
      <c r="A194" s="380"/>
      <c r="B194" s="380"/>
      <c r="C194" s="380"/>
      <c r="D194" s="380"/>
      <c r="E194" s="380"/>
      <c r="F194" s="380"/>
      <c r="G194" s="527"/>
      <c r="H194" s="527"/>
      <c r="I194" s="527"/>
      <c r="J194" s="380"/>
      <c r="K194" s="380"/>
      <c r="L194" s="380"/>
      <c r="M194" s="380"/>
      <c r="N194" s="380"/>
      <c r="O194" s="380"/>
      <c r="P194" s="380"/>
      <c r="Q194" s="380"/>
      <c r="R194" s="380"/>
      <c r="S194" s="380"/>
      <c r="T194" s="380"/>
      <c r="U194" s="380"/>
      <c r="V194" s="380"/>
      <c r="W194" s="380"/>
      <c r="X194" s="380"/>
      <c r="Y194" s="380"/>
      <c r="Z194" s="380"/>
    </row>
    <row r="195" spans="1:26" x14ac:dyDescent="0.35">
      <c r="A195" s="380"/>
      <c r="B195" s="380"/>
      <c r="C195" s="380"/>
      <c r="D195" s="380"/>
      <c r="E195" s="380"/>
      <c r="F195" s="380"/>
      <c r="G195" s="527"/>
      <c r="H195" s="527"/>
      <c r="I195" s="527"/>
      <c r="J195" s="380"/>
      <c r="K195" s="380"/>
      <c r="L195" s="380"/>
      <c r="M195" s="380"/>
      <c r="N195" s="380"/>
      <c r="O195" s="380"/>
      <c r="P195" s="380"/>
      <c r="Q195" s="380"/>
      <c r="R195" s="380"/>
      <c r="S195" s="380"/>
      <c r="T195" s="380"/>
      <c r="U195" s="380"/>
      <c r="V195" s="380"/>
      <c r="W195" s="380"/>
      <c r="X195" s="380"/>
      <c r="Y195" s="380"/>
      <c r="Z195" s="380"/>
    </row>
    <row r="196" spans="1:26" x14ac:dyDescent="0.35">
      <c r="A196" s="380"/>
      <c r="B196" s="380"/>
      <c r="C196" s="380"/>
      <c r="D196" s="380"/>
      <c r="E196" s="380"/>
      <c r="F196" s="380"/>
      <c r="G196" s="527"/>
      <c r="H196" s="527"/>
      <c r="I196" s="527"/>
      <c r="J196" s="380"/>
      <c r="K196" s="380"/>
      <c r="L196" s="380"/>
      <c r="M196" s="380"/>
      <c r="N196" s="380"/>
      <c r="O196" s="380"/>
      <c r="P196" s="380"/>
      <c r="Q196" s="380"/>
      <c r="R196" s="380"/>
      <c r="S196" s="380"/>
      <c r="T196" s="380"/>
      <c r="U196" s="380"/>
      <c r="V196" s="380"/>
      <c r="W196" s="380"/>
      <c r="X196" s="380"/>
      <c r="Y196" s="380"/>
      <c r="Z196" s="380"/>
    </row>
    <row r="197" spans="1:26" x14ac:dyDescent="0.35">
      <c r="A197" s="380"/>
      <c r="B197" s="380"/>
      <c r="C197" s="380"/>
      <c r="D197" s="380"/>
      <c r="E197" s="380"/>
      <c r="F197" s="380"/>
      <c r="G197" s="527"/>
      <c r="H197" s="527"/>
      <c r="I197" s="527"/>
      <c r="J197" s="380"/>
      <c r="K197" s="380"/>
      <c r="L197" s="380"/>
      <c r="M197" s="380"/>
      <c r="N197" s="380"/>
      <c r="O197" s="380"/>
      <c r="P197" s="380"/>
      <c r="Q197" s="380"/>
      <c r="R197" s="380"/>
      <c r="S197" s="380"/>
      <c r="T197" s="380"/>
      <c r="U197" s="380"/>
      <c r="V197" s="380"/>
      <c r="W197" s="380"/>
      <c r="X197" s="380"/>
      <c r="Y197" s="380"/>
      <c r="Z197" s="380"/>
    </row>
    <row r="198" spans="1:26" x14ac:dyDescent="0.35">
      <c r="A198" s="380"/>
      <c r="B198" s="380"/>
      <c r="C198" s="380"/>
      <c r="D198" s="380"/>
      <c r="E198" s="380"/>
      <c r="F198" s="380"/>
      <c r="G198" s="527"/>
      <c r="H198" s="527"/>
      <c r="I198" s="527"/>
      <c r="J198" s="380"/>
      <c r="K198" s="380"/>
      <c r="L198" s="380"/>
      <c r="M198" s="380"/>
      <c r="N198" s="380"/>
      <c r="O198" s="380"/>
      <c r="P198" s="380"/>
      <c r="Q198" s="380"/>
      <c r="R198" s="380"/>
      <c r="S198" s="380"/>
      <c r="T198" s="380"/>
      <c r="U198" s="380"/>
      <c r="V198" s="380"/>
      <c r="W198" s="380"/>
      <c r="X198" s="380"/>
      <c r="Y198" s="380"/>
      <c r="Z198" s="380"/>
    </row>
    <row r="199" spans="1:26" x14ac:dyDescent="0.35">
      <c r="A199" s="380"/>
      <c r="B199" s="380"/>
      <c r="C199" s="380"/>
      <c r="D199" s="380"/>
      <c r="E199" s="380"/>
      <c r="F199" s="380"/>
      <c r="G199" s="527"/>
      <c r="H199" s="527"/>
      <c r="I199" s="527"/>
      <c r="J199" s="380"/>
      <c r="K199" s="380"/>
      <c r="L199" s="380"/>
      <c r="M199" s="380"/>
      <c r="N199" s="380"/>
      <c r="O199" s="380"/>
      <c r="P199" s="380"/>
      <c r="Q199" s="380"/>
      <c r="R199" s="380"/>
      <c r="S199" s="380"/>
      <c r="T199" s="380"/>
      <c r="U199" s="380"/>
      <c r="V199" s="380"/>
      <c r="W199" s="380"/>
      <c r="X199" s="380"/>
      <c r="Y199" s="380"/>
      <c r="Z199" s="380"/>
    </row>
    <row r="200" spans="1:26" x14ac:dyDescent="0.35">
      <c r="A200" s="380"/>
      <c r="B200" s="380"/>
      <c r="C200" s="380"/>
      <c r="D200" s="380"/>
      <c r="E200" s="380"/>
      <c r="F200" s="380"/>
      <c r="G200" s="527"/>
      <c r="H200" s="527"/>
      <c r="I200" s="527"/>
      <c r="J200" s="380"/>
      <c r="K200" s="380"/>
      <c r="L200" s="380"/>
      <c r="M200" s="380"/>
      <c r="N200" s="380"/>
      <c r="O200" s="380"/>
      <c r="P200" s="380"/>
      <c r="Q200" s="380"/>
      <c r="R200" s="380"/>
      <c r="S200" s="380"/>
      <c r="T200" s="380"/>
      <c r="U200" s="380"/>
      <c r="V200" s="380"/>
      <c r="W200" s="380"/>
      <c r="X200" s="380"/>
      <c r="Y200" s="380"/>
      <c r="Z200" s="380"/>
    </row>
    <row r="201" spans="1:26" x14ac:dyDescent="0.35">
      <c r="A201" s="380"/>
      <c r="B201" s="380"/>
      <c r="C201" s="380"/>
      <c r="D201" s="380"/>
      <c r="E201" s="380"/>
      <c r="F201" s="380"/>
      <c r="G201" s="527"/>
      <c r="H201" s="527"/>
      <c r="I201" s="527"/>
      <c r="J201" s="380"/>
      <c r="K201" s="380"/>
      <c r="L201" s="380"/>
      <c r="M201" s="380"/>
      <c r="N201" s="380"/>
      <c r="O201" s="380"/>
      <c r="P201" s="380"/>
      <c r="Q201" s="380"/>
      <c r="R201" s="380"/>
      <c r="S201" s="380"/>
      <c r="T201" s="380"/>
      <c r="U201" s="380"/>
      <c r="V201" s="380"/>
      <c r="W201" s="380"/>
      <c r="X201" s="380"/>
      <c r="Y201" s="380"/>
      <c r="Z201" s="380"/>
    </row>
    <row r="202" spans="1:26" x14ac:dyDescent="0.35">
      <c r="A202" s="380"/>
      <c r="B202" s="380"/>
      <c r="C202" s="380"/>
      <c r="D202" s="380"/>
      <c r="E202" s="380"/>
      <c r="F202" s="380"/>
      <c r="G202" s="527"/>
      <c r="H202" s="527"/>
      <c r="I202" s="527"/>
      <c r="J202" s="380"/>
      <c r="K202" s="380"/>
      <c r="L202" s="380"/>
      <c r="M202" s="380"/>
      <c r="N202" s="380"/>
      <c r="O202" s="380"/>
      <c r="P202" s="380"/>
      <c r="Q202" s="380"/>
      <c r="R202" s="380"/>
      <c r="S202" s="380"/>
      <c r="T202" s="380"/>
      <c r="U202" s="380"/>
      <c r="V202" s="380"/>
      <c r="W202" s="380"/>
      <c r="X202" s="380"/>
      <c r="Y202" s="380"/>
      <c r="Z202" s="380"/>
    </row>
    <row r="203" spans="1:26" x14ac:dyDescent="0.35">
      <c r="A203" s="380"/>
      <c r="B203" s="380"/>
      <c r="C203" s="380"/>
      <c r="D203" s="380"/>
      <c r="E203" s="380"/>
      <c r="F203" s="380"/>
      <c r="G203" s="527"/>
      <c r="H203" s="527"/>
      <c r="I203" s="527"/>
      <c r="J203" s="380"/>
      <c r="K203" s="380"/>
      <c r="L203" s="380"/>
      <c r="M203" s="380"/>
      <c r="N203" s="380"/>
      <c r="O203" s="380"/>
      <c r="P203" s="380"/>
      <c r="Q203" s="380"/>
      <c r="R203" s="380"/>
      <c r="S203" s="380"/>
      <c r="T203" s="380"/>
      <c r="U203" s="380"/>
      <c r="V203" s="380"/>
      <c r="W203" s="380"/>
      <c r="X203" s="380"/>
      <c r="Y203" s="380"/>
      <c r="Z203" s="380"/>
    </row>
    <row r="204" spans="1:26" x14ac:dyDescent="0.35">
      <c r="A204" s="380"/>
      <c r="B204" s="380"/>
      <c r="C204" s="380"/>
      <c r="D204" s="380"/>
      <c r="E204" s="380"/>
      <c r="F204" s="380"/>
      <c r="G204" s="527"/>
      <c r="H204" s="527"/>
      <c r="I204" s="527"/>
      <c r="J204" s="380"/>
      <c r="K204" s="380"/>
      <c r="L204" s="380"/>
      <c r="M204" s="380"/>
      <c r="N204" s="380"/>
      <c r="O204" s="380"/>
      <c r="P204" s="380"/>
      <c r="Q204" s="380"/>
      <c r="R204" s="380"/>
      <c r="S204" s="380"/>
      <c r="T204" s="380"/>
      <c r="U204" s="380"/>
      <c r="V204" s="380"/>
      <c r="W204" s="380"/>
      <c r="X204" s="380"/>
      <c r="Y204" s="380"/>
      <c r="Z204" s="380"/>
    </row>
    <row r="205" spans="1:26" x14ac:dyDescent="0.35">
      <c r="A205" s="380"/>
      <c r="B205" s="380"/>
      <c r="C205" s="380"/>
      <c r="D205" s="380"/>
      <c r="E205" s="380"/>
      <c r="F205" s="380"/>
      <c r="G205" s="527"/>
      <c r="H205" s="527"/>
      <c r="I205" s="527"/>
      <c r="J205" s="380"/>
      <c r="K205" s="380"/>
      <c r="L205" s="380"/>
      <c r="M205" s="380"/>
      <c r="N205" s="380"/>
      <c r="O205" s="380"/>
      <c r="P205" s="380"/>
      <c r="Q205" s="380"/>
      <c r="R205" s="380"/>
      <c r="S205" s="380"/>
      <c r="T205" s="380"/>
      <c r="U205" s="380"/>
      <c r="V205" s="380"/>
      <c r="W205" s="380"/>
      <c r="X205" s="380"/>
      <c r="Y205" s="380"/>
      <c r="Z205" s="380"/>
    </row>
    <row r="206" spans="1:26" x14ac:dyDescent="0.35">
      <c r="A206" s="380"/>
      <c r="B206" s="380"/>
      <c r="C206" s="380"/>
      <c r="D206" s="380"/>
      <c r="E206" s="380"/>
      <c r="F206" s="380"/>
      <c r="G206" s="527"/>
      <c r="H206" s="527"/>
      <c r="I206" s="527"/>
      <c r="J206" s="380"/>
      <c r="K206" s="380"/>
      <c r="L206" s="380"/>
      <c r="M206" s="380"/>
      <c r="N206" s="380"/>
      <c r="O206" s="380"/>
      <c r="P206" s="380"/>
      <c r="Q206" s="380"/>
      <c r="R206" s="380"/>
      <c r="S206" s="380"/>
      <c r="T206" s="380"/>
      <c r="U206" s="380"/>
      <c r="V206" s="380"/>
      <c r="W206" s="380"/>
      <c r="X206" s="380"/>
      <c r="Y206" s="380"/>
      <c r="Z206" s="380"/>
    </row>
    <row r="207" spans="1:26" x14ac:dyDescent="0.35">
      <c r="A207" s="380"/>
      <c r="B207" s="380"/>
      <c r="C207" s="380"/>
      <c r="D207" s="380"/>
      <c r="E207" s="380"/>
      <c r="F207" s="380"/>
      <c r="G207" s="527"/>
      <c r="H207" s="527"/>
      <c r="I207" s="527"/>
      <c r="J207" s="380"/>
      <c r="K207" s="380"/>
      <c r="L207" s="380"/>
      <c r="M207" s="380"/>
      <c r="N207" s="380"/>
      <c r="O207" s="380"/>
      <c r="P207" s="380"/>
      <c r="Q207" s="380"/>
      <c r="R207" s="380"/>
      <c r="S207" s="380"/>
      <c r="T207" s="380"/>
      <c r="U207" s="380"/>
      <c r="V207" s="380"/>
      <c r="W207" s="380"/>
      <c r="X207" s="380"/>
      <c r="Y207" s="380"/>
      <c r="Z207" s="380"/>
    </row>
    <row r="208" spans="1:26" x14ac:dyDescent="0.35">
      <c r="A208" s="380"/>
      <c r="B208" s="380"/>
      <c r="C208" s="380"/>
      <c r="D208" s="380"/>
      <c r="E208" s="380"/>
      <c r="F208" s="380"/>
      <c r="G208" s="527"/>
      <c r="H208" s="527"/>
      <c r="I208" s="527"/>
      <c r="J208" s="380"/>
      <c r="K208" s="380"/>
      <c r="L208" s="380"/>
      <c r="M208" s="380"/>
      <c r="N208" s="380"/>
      <c r="O208" s="380"/>
      <c r="P208" s="380"/>
      <c r="Q208" s="380"/>
      <c r="R208" s="380"/>
      <c r="S208" s="380"/>
      <c r="T208" s="380"/>
      <c r="U208" s="380"/>
      <c r="V208" s="380"/>
      <c r="W208" s="380"/>
      <c r="X208" s="380"/>
      <c r="Y208" s="380"/>
      <c r="Z208" s="380"/>
    </row>
    <row r="209" spans="1:26" x14ac:dyDescent="0.35">
      <c r="A209" s="380"/>
      <c r="B209" s="380"/>
      <c r="C209" s="380"/>
      <c r="D209" s="380"/>
      <c r="E209" s="380"/>
      <c r="F209" s="380"/>
      <c r="G209" s="527"/>
      <c r="H209" s="527"/>
      <c r="I209" s="527"/>
      <c r="J209" s="380"/>
      <c r="K209" s="380"/>
      <c r="L209" s="380"/>
      <c r="M209" s="380"/>
      <c r="N209" s="380"/>
      <c r="O209" s="380"/>
      <c r="P209" s="380"/>
      <c r="Q209" s="380"/>
      <c r="R209" s="380"/>
      <c r="S209" s="380"/>
      <c r="T209" s="380"/>
      <c r="U209" s="380"/>
      <c r="V209" s="380"/>
      <c r="W209" s="380"/>
      <c r="X209" s="380"/>
      <c r="Y209" s="380"/>
      <c r="Z209" s="380"/>
    </row>
    <row r="210" spans="1:26" x14ac:dyDescent="0.35">
      <c r="A210" s="380"/>
      <c r="B210" s="380"/>
      <c r="C210" s="380"/>
      <c r="D210" s="380"/>
      <c r="E210" s="380"/>
      <c r="F210" s="380"/>
      <c r="G210" s="527"/>
      <c r="H210" s="527"/>
      <c r="I210" s="527"/>
      <c r="J210" s="380"/>
      <c r="K210" s="380"/>
      <c r="L210" s="380"/>
      <c r="M210" s="380"/>
      <c r="N210" s="380"/>
      <c r="O210" s="380"/>
      <c r="P210" s="380"/>
      <c r="Q210" s="380"/>
      <c r="R210" s="380"/>
      <c r="S210" s="380"/>
      <c r="T210" s="380"/>
      <c r="U210" s="380"/>
      <c r="V210" s="380"/>
      <c r="W210" s="380"/>
      <c r="X210" s="380"/>
      <c r="Y210" s="380"/>
      <c r="Z210" s="380"/>
    </row>
    <row r="211" spans="1:26" x14ac:dyDescent="0.35">
      <c r="A211" s="380"/>
      <c r="B211" s="380"/>
      <c r="C211" s="380"/>
      <c r="D211" s="380"/>
      <c r="E211" s="380"/>
      <c r="F211" s="380"/>
      <c r="G211" s="527"/>
      <c r="H211" s="527"/>
      <c r="I211" s="527"/>
      <c r="J211" s="380"/>
      <c r="K211" s="380"/>
      <c r="L211" s="380"/>
      <c r="M211" s="380"/>
      <c r="N211" s="380"/>
      <c r="O211" s="380"/>
      <c r="P211" s="380"/>
      <c r="Q211" s="380"/>
      <c r="R211" s="380"/>
      <c r="S211" s="380"/>
      <c r="T211" s="380"/>
      <c r="U211" s="380"/>
      <c r="V211" s="380"/>
      <c r="W211" s="380"/>
      <c r="X211" s="380"/>
      <c r="Y211" s="380"/>
      <c r="Z211" s="380"/>
    </row>
    <row r="212" spans="1:26" x14ac:dyDescent="0.35">
      <c r="A212" s="380"/>
      <c r="B212" s="380"/>
      <c r="C212" s="380"/>
      <c r="D212" s="380"/>
      <c r="E212" s="380"/>
      <c r="F212" s="380"/>
      <c r="G212" s="527"/>
      <c r="H212" s="527"/>
      <c r="I212" s="527"/>
      <c r="J212" s="380"/>
      <c r="K212" s="380"/>
      <c r="L212" s="380"/>
      <c r="M212" s="380"/>
      <c r="N212" s="380"/>
      <c r="O212" s="380"/>
      <c r="P212" s="380"/>
      <c r="Q212" s="380"/>
      <c r="R212" s="380"/>
      <c r="S212" s="380"/>
      <c r="T212" s="380"/>
      <c r="U212" s="380"/>
      <c r="V212" s="380"/>
      <c r="W212" s="380"/>
      <c r="X212" s="380"/>
      <c r="Y212" s="380"/>
      <c r="Z212" s="380"/>
    </row>
    <row r="213" spans="1:26" x14ac:dyDescent="0.35">
      <c r="A213" s="380"/>
      <c r="B213" s="380"/>
      <c r="C213" s="380"/>
      <c r="D213" s="380"/>
      <c r="E213" s="380"/>
      <c r="F213" s="380"/>
      <c r="G213" s="527"/>
      <c r="H213" s="527"/>
      <c r="I213" s="527"/>
      <c r="J213" s="380"/>
      <c r="K213" s="380"/>
      <c r="L213" s="380"/>
      <c r="M213" s="380"/>
      <c r="N213" s="380"/>
      <c r="O213" s="380"/>
      <c r="P213" s="380"/>
      <c r="Q213" s="380"/>
      <c r="R213" s="380"/>
      <c r="S213" s="380"/>
      <c r="T213" s="380"/>
      <c r="U213" s="380"/>
      <c r="V213" s="380"/>
      <c r="W213" s="380"/>
      <c r="X213" s="380"/>
      <c r="Y213" s="380"/>
      <c r="Z213" s="380"/>
    </row>
    <row r="214" spans="1:26" x14ac:dyDescent="0.35">
      <c r="A214" s="380"/>
      <c r="B214" s="380"/>
      <c r="C214" s="380"/>
      <c r="D214" s="380"/>
      <c r="E214" s="380"/>
      <c r="F214" s="380"/>
      <c r="G214" s="527"/>
      <c r="H214" s="527"/>
      <c r="I214" s="527"/>
      <c r="J214" s="380"/>
      <c r="K214" s="380"/>
      <c r="L214" s="380"/>
      <c r="M214" s="380"/>
      <c r="N214" s="380"/>
      <c r="O214" s="380"/>
      <c r="P214" s="380"/>
      <c r="Q214" s="380"/>
      <c r="R214" s="380"/>
      <c r="S214" s="380"/>
      <c r="T214" s="380"/>
      <c r="U214" s="380"/>
      <c r="V214" s="380"/>
      <c r="W214" s="380"/>
      <c r="X214" s="380"/>
      <c r="Y214" s="380"/>
      <c r="Z214" s="380"/>
    </row>
    <row r="215" spans="1:26" x14ac:dyDescent="0.35">
      <c r="A215" s="380"/>
      <c r="B215" s="380"/>
      <c r="C215" s="380"/>
      <c r="D215" s="380"/>
      <c r="E215" s="380"/>
      <c r="F215" s="380"/>
      <c r="G215" s="527"/>
      <c r="H215" s="527"/>
      <c r="I215" s="527"/>
      <c r="J215" s="380"/>
      <c r="K215" s="380"/>
      <c r="L215" s="380"/>
      <c r="M215" s="380"/>
      <c r="N215" s="380"/>
      <c r="O215" s="380"/>
      <c r="P215" s="380"/>
      <c r="Q215" s="380"/>
      <c r="R215" s="380"/>
      <c r="S215" s="380"/>
      <c r="T215" s="380"/>
      <c r="U215" s="380"/>
      <c r="V215" s="380"/>
      <c r="W215" s="380"/>
      <c r="X215" s="380"/>
      <c r="Y215" s="380"/>
      <c r="Z215" s="380"/>
    </row>
    <row r="216" spans="1:26" x14ac:dyDescent="0.35">
      <c r="A216" s="380"/>
      <c r="B216" s="380"/>
      <c r="C216" s="380"/>
      <c r="D216" s="380"/>
      <c r="E216" s="380"/>
      <c r="F216" s="380"/>
      <c r="G216" s="527"/>
      <c r="H216" s="527"/>
      <c r="I216" s="527"/>
      <c r="J216" s="380"/>
      <c r="K216" s="380"/>
      <c r="L216" s="380"/>
      <c r="M216" s="380"/>
      <c r="N216" s="380"/>
      <c r="O216" s="380"/>
      <c r="P216" s="380"/>
      <c r="Q216" s="380"/>
      <c r="R216" s="380"/>
      <c r="S216" s="380"/>
      <c r="T216" s="380"/>
      <c r="U216" s="380"/>
      <c r="V216" s="380"/>
      <c r="W216" s="380"/>
      <c r="X216" s="380"/>
      <c r="Y216" s="380"/>
      <c r="Z216" s="380"/>
    </row>
    <row r="217" spans="1:26" x14ac:dyDescent="0.35">
      <c r="A217" s="380"/>
      <c r="B217" s="380"/>
      <c r="C217" s="380"/>
      <c r="D217" s="380"/>
      <c r="E217" s="380"/>
      <c r="F217" s="380"/>
      <c r="G217" s="527"/>
      <c r="H217" s="527"/>
      <c r="I217" s="527"/>
      <c r="J217" s="380"/>
      <c r="K217" s="380"/>
      <c r="L217" s="380"/>
      <c r="M217" s="380"/>
      <c r="N217" s="380"/>
      <c r="O217" s="380"/>
      <c r="P217" s="380"/>
      <c r="Q217" s="380"/>
      <c r="R217" s="380"/>
      <c r="S217" s="380"/>
      <c r="T217" s="380"/>
      <c r="U217" s="380"/>
      <c r="V217" s="380"/>
      <c r="W217" s="380"/>
      <c r="X217" s="380"/>
      <c r="Y217" s="380"/>
      <c r="Z217" s="380"/>
    </row>
    <row r="218" spans="1:26" x14ac:dyDescent="0.35">
      <c r="A218" s="380"/>
      <c r="B218" s="380"/>
      <c r="C218" s="380"/>
      <c r="D218" s="380"/>
      <c r="E218" s="380"/>
      <c r="F218" s="380"/>
      <c r="G218" s="527"/>
      <c r="H218" s="527"/>
      <c r="I218" s="527"/>
      <c r="J218" s="380"/>
      <c r="K218" s="380"/>
      <c r="L218" s="380"/>
      <c r="M218" s="380"/>
      <c r="N218" s="380"/>
      <c r="O218" s="380"/>
      <c r="P218" s="380"/>
      <c r="Q218" s="380"/>
      <c r="R218" s="380"/>
      <c r="S218" s="380"/>
      <c r="T218" s="380"/>
      <c r="U218" s="380"/>
      <c r="V218" s="380"/>
      <c r="W218" s="380"/>
      <c r="X218" s="380"/>
      <c r="Y218" s="380"/>
      <c r="Z218" s="380"/>
    </row>
    <row r="219" spans="1:26" x14ac:dyDescent="0.35">
      <c r="A219" s="380"/>
      <c r="B219" s="380"/>
      <c r="C219" s="380"/>
      <c r="D219" s="380"/>
      <c r="E219" s="380"/>
      <c r="F219" s="380"/>
      <c r="G219" s="527"/>
      <c r="H219" s="527"/>
      <c r="I219" s="527"/>
      <c r="J219" s="380"/>
      <c r="K219" s="380"/>
      <c r="L219" s="380"/>
      <c r="M219" s="380"/>
      <c r="N219" s="380"/>
      <c r="O219" s="380"/>
      <c r="P219" s="380"/>
      <c r="Q219" s="380"/>
      <c r="R219" s="380"/>
      <c r="S219" s="380"/>
      <c r="T219" s="380"/>
      <c r="U219" s="380"/>
      <c r="V219" s="380"/>
      <c r="W219" s="380"/>
      <c r="X219" s="380"/>
      <c r="Y219" s="380"/>
      <c r="Z219" s="380"/>
    </row>
    <row r="220" spans="1:26" x14ac:dyDescent="0.35">
      <c r="A220" s="380"/>
      <c r="B220" s="380"/>
      <c r="C220" s="380"/>
      <c r="D220" s="380"/>
      <c r="E220" s="380"/>
      <c r="F220" s="380"/>
      <c r="G220" s="527"/>
      <c r="H220" s="527"/>
      <c r="I220" s="527"/>
      <c r="J220" s="380"/>
      <c r="K220" s="380"/>
      <c r="L220" s="380"/>
      <c r="M220" s="380"/>
      <c r="N220" s="380"/>
      <c r="O220" s="380"/>
      <c r="P220" s="380"/>
      <c r="Q220" s="380"/>
      <c r="R220" s="380"/>
      <c r="S220" s="380"/>
      <c r="T220" s="380"/>
      <c r="U220" s="380"/>
      <c r="V220" s="380"/>
      <c r="W220" s="380"/>
      <c r="X220" s="380"/>
      <c r="Y220" s="380"/>
      <c r="Z220" s="380"/>
    </row>
    <row r="221" spans="1:26" x14ac:dyDescent="0.35">
      <c r="A221" s="380"/>
      <c r="B221" s="380"/>
      <c r="C221" s="380"/>
      <c r="D221" s="380"/>
      <c r="E221" s="380"/>
      <c r="F221" s="380"/>
      <c r="G221" s="527"/>
      <c r="H221" s="527"/>
      <c r="I221" s="527"/>
      <c r="J221" s="380"/>
      <c r="K221" s="380"/>
      <c r="L221" s="380"/>
      <c r="M221" s="380"/>
      <c r="N221" s="380"/>
      <c r="O221" s="380"/>
      <c r="P221" s="380"/>
      <c r="Q221" s="380"/>
      <c r="R221" s="380"/>
      <c r="S221" s="380"/>
      <c r="T221" s="380"/>
      <c r="U221" s="380"/>
      <c r="V221" s="380"/>
      <c r="W221" s="380"/>
      <c r="X221" s="380"/>
      <c r="Y221" s="380"/>
      <c r="Z221" s="380"/>
    </row>
    <row r="222" spans="1:26" x14ac:dyDescent="0.35">
      <c r="A222" s="380"/>
      <c r="B222" s="380"/>
      <c r="C222" s="380"/>
      <c r="D222" s="380"/>
      <c r="E222" s="380"/>
      <c r="F222" s="380"/>
      <c r="G222" s="527"/>
      <c r="H222" s="527"/>
      <c r="I222" s="527"/>
      <c r="J222" s="380"/>
      <c r="K222" s="380"/>
      <c r="L222" s="380"/>
      <c r="M222" s="380"/>
      <c r="N222" s="380"/>
      <c r="O222" s="380"/>
      <c r="P222" s="380"/>
      <c r="Q222" s="380"/>
      <c r="R222" s="380"/>
      <c r="S222" s="380"/>
      <c r="T222" s="380"/>
      <c r="U222" s="380"/>
      <c r="V222" s="380"/>
      <c r="W222" s="380"/>
      <c r="X222" s="380"/>
      <c r="Y222" s="380"/>
      <c r="Z222" s="380"/>
    </row>
    <row r="223" spans="1:26" x14ac:dyDescent="0.35">
      <c r="A223" s="380"/>
      <c r="B223" s="380"/>
      <c r="C223" s="380"/>
      <c r="D223" s="380"/>
      <c r="E223" s="380"/>
      <c r="F223" s="380"/>
      <c r="G223" s="527"/>
      <c r="H223" s="527"/>
      <c r="I223" s="527"/>
      <c r="J223" s="380"/>
      <c r="K223" s="380"/>
      <c r="L223" s="380"/>
      <c r="M223" s="380"/>
      <c r="N223" s="380"/>
      <c r="O223" s="380"/>
      <c r="P223" s="380"/>
      <c r="Q223" s="380"/>
      <c r="R223" s="380"/>
      <c r="S223" s="380"/>
      <c r="T223" s="380"/>
      <c r="U223" s="380"/>
      <c r="V223" s="380"/>
      <c r="W223" s="380"/>
      <c r="X223" s="380"/>
      <c r="Y223" s="380"/>
      <c r="Z223" s="380"/>
    </row>
    <row r="224" spans="1:26" x14ac:dyDescent="0.35">
      <c r="A224" s="380"/>
      <c r="B224" s="380"/>
      <c r="C224" s="380"/>
      <c r="D224" s="380"/>
      <c r="E224" s="380"/>
      <c r="F224" s="380"/>
      <c r="G224" s="527"/>
      <c r="H224" s="527"/>
      <c r="I224" s="527"/>
      <c r="J224" s="380"/>
      <c r="K224" s="380"/>
      <c r="L224" s="380"/>
      <c r="M224" s="380"/>
      <c r="N224" s="380"/>
      <c r="O224" s="380"/>
      <c r="P224" s="380"/>
      <c r="Q224" s="380"/>
      <c r="R224" s="380"/>
      <c r="S224" s="380"/>
      <c r="T224" s="380"/>
      <c r="U224" s="380"/>
      <c r="V224" s="380"/>
      <c r="W224" s="380"/>
      <c r="X224" s="380"/>
      <c r="Y224" s="380"/>
      <c r="Z224" s="380"/>
    </row>
    <row r="225" spans="1:26" x14ac:dyDescent="0.35">
      <c r="A225" s="380"/>
      <c r="B225" s="380"/>
      <c r="C225" s="380"/>
      <c r="D225" s="380"/>
      <c r="E225" s="380"/>
      <c r="F225" s="380"/>
      <c r="G225" s="527"/>
      <c r="H225" s="527"/>
      <c r="I225" s="527"/>
      <c r="J225" s="380"/>
      <c r="K225" s="380"/>
      <c r="L225" s="380"/>
      <c r="M225" s="380"/>
      <c r="N225" s="380"/>
      <c r="O225" s="380"/>
      <c r="P225" s="380"/>
      <c r="Q225" s="380"/>
      <c r="R225" s="380"/>
      <c r="S225" s="380"/>
      <c r="T225" s="380"/>
      <c r="U225" s="380"/>
      <c r="V225" s="380"/>
      <c r="W225" s="380"/>
      <c r="X225" s="380"/>
      <c r="Y225" s="380"/>
      <c r="Z225" s="380"/>
    </row>
    <row r="226" spans="1:26" x14ac:dyDescent="0.35">
      <c r="A226" s="380"/>
      <c r="B226" s="380"/>
      <c r="C226" s="380"/>
      <c r="D226" s="380"/>
      <c r="E226" s="380"/>
      <c r="F226" s="380"/>
      <c r="G226" s="527"/>
      <c r="H226" s="527"/>
      <c r="I226" s="527"/>
      <c r="J226" s="380"/>
      <c r="K226" s="380"/>
      <c r="L226" s="380"/>
      <c r="M226" s="380"/>
      <c r="N226" s="380"/>
      <c r="O226" s="380"/>
      <c r="P226" s="380"/>
      <c r="Q226" s="380"/>
      <c r="R226" s="380"/>
      <c r="S226" s="380"/>
      <c r="T226" s="380"/>
      <c r="U226" s="380"/>
      <c r="V226" s="380"/>
      <c r="W226" s="380"/>
      <c r="X226" s="380"/>
      <c r="Y226" s="380"/>
      <c r="Z226" s="380"/>
    </row>
    <row r="227" spans="1:26" x14ac:dyDescent="0.35">
      <c r="A227" s="380"/>
      <c r="B227" s="380"/>
      <c r="C227" s="380"/>
      <c r="D227" s="380"/>
      <c r="E227" s="380"/>
      <c r="F227" s="380"/>
      <c r="G227" s="527"/>
      <c r="H227" s="527"/>
      <c r="I227" s="527"/>
      <c r="J227" s="380"/>
      <c r="K227" s="380"/>
      <c r="L227" s="380"/>
      <c r="M227" s="380"/>
      <c r="N227" s="380"/>
      <c r="O227" s="380"/>
      <c r="P227" s="380"/>
      <c r="Q227" s="380"/>
      <c r="R227" s="380"/>
      <c r="S227" s="380"/>
      <c r="T227" s="380"/>
      <c r="U227" s="380"/>
      <c r="V227" s="380"/>
      <c r="W227" s="380"/>
      <c r="X227" s="380"/>
      <c r="Y227" s="380"/>
      <c r="Z227" s="380"/>
    </row>
    <row r="228" spans="1:26" x14ac:dyDescent="0.35">
      <c r="A228" s="380"/>
      <c r="B228" s="380"/>
      <c r="C228" s="380"/>
      <c r="D228" s="380"/>
      <c r="E228" s="380"/>
      <c r="F228" s="380"/>
      <c r="G228" s="527"/>
      <c r="H228" s="527"/>
      <c r="I228" s="527"/>
      <c r="J228" s="380"/>
      <c r="K228" s="380"/>
      <c r="L228" s="380"/>
      <c r="M228" s="380"/>
      <c r="N228" s="380"/>
      <c r="O228" s="380"/>
      <c r="P228" s="380"/>
      <c r="Q228" s="380"/>
      <c r="R228" s="380"/>
      <c r="S228" s="380"/>
      <c r="T228" s="380"/>
      <c r="U228" s="380"/>
      <c r="V228" s="380"/>
      <c r="W228" s="380"/>
      <c r="X228" s="380"/>
      <c r="Y228" s="380"/>
      <c r="Z228" s="380"/>
    </row>
    <row r="229" spans="1:26" x14ac:dyDescent="0.35">
      <c r="A229" s="380"/>
      <c r="B229" s="380"/>
      <c r="C229" s="380"/>
      <c r="D229" s="380"/>
      <c r="E229" s="380"/>
      <c r="F229" s="380"/>
      <c r="G229" s="527"/>
      <c r="H229" s="527"/>
      <c r="I229" s="527"/>
      <c r="J229" s="380"/>
      <c r="K229" s="380"/>
      <c r="L229" s="380"/>
      <c r="M229" s="380"/>
      <c r="N229" s="380"/>
      <c r="O229" s="380"/>
      <c r="P229" s="380"/>
      <c r="Q229" s="380"/>
      <c r="R229" s="380"/>
      <c r="S229" s="380"/>
      <c r="T229" s="380"/>
      <c r="U229" s="380"/>
      <c r="V229" s="380"/>
      <c r="W229" s="380"/>
      <c r="X229" s="380"/>
      <c r="Y229" s="380"/>
      <c r="Z229" s="380"/>
    </row>
    <row r="230" spans="1:26" x14ac:dyDescent="0.35">
      <c r="A230" s="380"/>
      <c r="B230" s="380"/>
      <c r="C230" s="380"/>
      <c r="D230" s="380"/>
      <c r="E230" s="380"/>
      <c r="F230" s="380"/>
      <c r="G230" s="527"/>
      <c r="H230" s="527"/>
      <c r="I230" s="527"/>
      <c r="J230" s="380"/>
      <c r="K230" s="380"/>
      <c r="L230" s="380"/>
      <c r="M230" s="380"/>
      <c r="N230" s="380"/>
      <c r="O230" s="380"/>
      <c r="P230" s="380"/>
      <c r="Q230" s="380"/>
      <c r="R230" s="380"/>
      <c r="S230" s="380"/>
      <c r="T230" s="380"/>
      <c r="U230" s="380"/>
      <c r="V230" s="380"/>
      <c r="W230" s="380"/>
      <c r="X230" s="380"/>
      <c r="Y230" s="380"/>
      <c r="Z230" s="380"/>
    </row>
  </sheetData>
  <mergeCells count="2">
    <mergeCell ref="C4:D4"/>
    <mergeCell ref="F4:U4"/>
  </mergeCell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7369C-2A08-4937-8B3D-B5BC10448419}">
  <dimension ref="A1:V66"/>
  <sheetViews>
    <sheetView topLeftCell="A27" workbookViewId="0">
      <selection activeCell="D28" sqref="D28"/>
    </sheetView>
  </sheetViews>
  <sheetFormatPr defaultColWidth="9.25" defaultRowHeight="14" outlineLevelRow="1" x14ac:dyDescent="0.35"/>
  <cols>
    <col min="1" max="1" width="2.75" style="1" customWidth="1"/>
    <col min="2" max="2" width="3.83203125" style="1" customWidth="1"/>
    <col min="3" max="3" width="3.25" style="1" bestFit="1" customWidth="1"/>
    <col min="4" max="4" width="51.83203125" style="1" bestFit="1" customWidth="1"/>
    <col min="5" max="5" width="20.33203125" style="5" hidden="1" customWidth="1"/>
    <col min="6" max="6" width="13.25" style="5" hidden="1" customWidth="1"/>
    <col min="7" max="8" width="14.5" style="5" hidden="1" customWidth="1"/>
    <col min="9" max="9" width="18.25" style="5" customWidth="1"/>
    <col min="10" max="10" width="15.58203125" style="5" customWidth="1"/>
    <col min="11" max="11" width="14.75" style="5" customWidth="1"/>
    <col min="12" max="20" width="14.75" style="5" hidden="1" customWidth="1"/>
    <col min="21" max="21" width="7.5" style="1" customWidth="1"/>
    <col min="22" max="22" width="3" style="1" customWidth="1"/>
    <col min="23" max="16384" width="9.25" style="1"/>
  </cols>
  <sheetData>
    <row r="1" spans="1:22" x14ac:dyDescent="0.35">
      <c r="A1" s="54"/>
      <c r="B1" s="54"/>
      <c r="C1" s="54"/>
      <c r="D1" s="54"/>
      <c r="E1" s="55"/>
      <c r="F1" s="55"/>
      <c r="G1" s="55"/>
      <c r="H1" s="55"/>
      <c r="I1" s="55"/>
      <c r="J1" s="55"/>
      <c r="K1" s="55"/>
      <c r="L1" s="55"/>
      <c r="M1" s="55"/>
      <c r="N1" s="55"/>
      <c r="O1" s="55"/>
      <c r="P1" s="55"/>
      <c r="Q1" s="55"/>
      <c r="R1" s="55"/>
      <c r="S1" s="55"/>
      <c r="T1" s="55"/>
      <c r="U1" s="54"/>
      <c r="V1" s="54"/>
    </row>
    <row r="2" spans="1:22" x14ac:dyDescent="0.35">
      <c r="A2" s="54"/>
      <c r="V2" s="54"/>
    </row>
    <row r="3" spans="1:22" s="2" customFormat="1" ht="39" x14ac:dyDescent="0.35">
      <c r="A3" s="56"/>
      <c r="C3" s="35" t="s">
        <v>1</v>
      </c>
      <c r="D3" s="25" t="s">
        <v>101</v>
      </c>
      <c r="E3" s="25" t="s">
        <v>102</v>
      </c>
      <c r="F3" s="24" t="s">
        <v>5</v>
      </c>
      <c r="G3" s="24" t="s">
        <v>103</v>
      </c>
      <c r="H3" s="24" t="s">
        <v>7</v>
      </c>
      <c r="I3" s="25" t="s">
        <v>104</v>
      </c>
      <c r="J3" s="25" t="s">
        <v>105</v>
      </c>
      <c r="K3" s="24" t="s">
        <v>106</v>
      </c>
      <c r="L3" s="24" t="s">
        <v>11</v>
      </c>
      <c r="M3" s="24" t="s">
        <v>12</v>
      </c>
      <c r="N3" s="24" t="s">
        <v>13</v>
      </c>
      <c r="O3" s="24" t="s">
        <v>14</v>
      </c>
      <c r="P3" s="24" t="s">
        <v>15</v>
      </c>
      <c r="Q3" s="24" t="s">
        <v>16</v>
      </c>
      <c r="R3" s="24" t="s">
        <v>14</v>
      </c>
      <c r="S3" s="24" t="s">
        <v>17</v>
      </c>
      <c r="T3" s="24" t="s">
        <v>18</v>
      </c>
      <c r="V3" s="56"/>
    </row>
    <row r="4" spans="1:22" ht="15.75" customHeight="1" x14ac:dyDescent="0.35">
      <c r="A4" s="54"/>
      <c r="C4" s="560" t="s">
        <v>107</v>
      </c>
      <c r="D4" s="561"/>
      <c r="E4" s="562"/>
      <c r="F4" s="563"/>
      <c r="G4" s="563"/>
      <c r="H4" s="563"/>
      <c r="I4" s="563"/>
      <c r="J4" s="563"/>
      <c r="K4" s="563"/>
      <c r="L4" s="563"/>
      <c r="M4" s="563"/>
      <c r="N4" s="563"/>
      <c r="O4" s="563"/>
      <c r="P4" s="563"/>
      <c r="Q4" s="563"/>
      <c r="R4" s="563"/>
      <c r="S4" s="563"/>
      <c r="T4" s="564"/>
      <c r="V4" s="54"/>
    </row>
    <row r="5" spans="1:22" outlineLevel="1" x14ac:dyDescent="0.3">
      <c r="A5" s="54"/>
      <c r="C5" s="1">
        <v>1</v>
      </c>
      <c r="D5" s="109" t="s">
        <v>232</v>
      </c>
      <c r="E5" s="110"/>
      <c r="F5" s="7"/>
      <c r="G5" s="26"/>
      <c r="H5" s="26"/>
      <c r="I5" s="27">
        <v>50000</v>
      </c>
      <c r="J5" s="123" t="s">
        <v>234</v>
      </c>
      <c r="K5" s="34" t="s">
        <v>462</v>
      </c>
      <c r="L5" s="34"/>
      <c r="M5" s="34"/>
      <c r="N5" s="34"/>
      <c r="O5" s="34"/>
      <c r="P5" s="34"/>
      <c r="Q5" s="34"/>
      <c r="R5" s="34"/>
      <c r="S5" s="34"/>
      <c r="T5" s="34"/>
      <c r="V5" s="54"/>
    </row>
    <row r="6" spans="1:22" outlineLevel="1" x14ac:dyDescent="0.3">
      <c r="A6" s="54"/>
      <c r="C6" s="1">
        <v>2</v>
      </c>
      <c r="D6" s="109" t="s">
        <v>235</v>
      </c>
      <c r="E6" s="115"/>
      <c r="F6" s="7"/>
      <c r="G6" s="7"/>
      <c r="H6" s="7"/>
      <c r="I6" s="120">
        <v>50000</v>
      </c>
      <c r="J6" s="125" t="s">
        <v>234</v>
      </c>
      <c r="K6" s="121" t="s">
        <v>463</v>
      </c>
      <c r="L6" s="34"/>
      <c r="M6" s="34"/>
      <c r="N6" s="34"/>
      <c r="O6" s="34"/>
      <c r="P6" s="34"/>
      <c r="Q6" s="34"/>
      <c r="R6" s="34"/>
      <c r="S6" s="34"/>
      <c r="T6" s="34"/>
      <c r="V6" s="54"/>
    </row>
    <row r="7" spans="1:22" ht="26" outlineLevel="1" x14ac:dyDescent="0.3">
      <c r="A7" s="54"/>
      <c r="C7" s="1">
        <v>3</v>
      </c>
      <c r="D7" s="114" t="s">
        <v>237</v>
      </c>
      <c r="E7" s="117"/>
      <c r="F7" s="46"/>
      <c r="G7" s="46"/>
      <c r="H7" s="46"/>
      <c r="I7" s="120">
        <v>50000</v>
      </c>
      <c r="J7" s="125" t="s">
        <v>234</v>
      </c>
      <c r="K7" s="121" t="s">
        <v>464</v>
      </c>
      <c r="L7" s="34"/>
      <c r="M7" s="34"/>
      <c r="N7" s="34"/>
      <c r="O7" s="34"/>
      <c r="P7" s="34"/>
      <c r="Q7" s="34"/>
      <c r="R7" s="34"/>
      <c r="S7" s="34"/>
      <c r="T7" s="34"/>
      <c r="V7" s="54"/>
    </row>
    <row r="8" spans="1:22" outlineLevel="1" x14ac:dyDescent="0.3">
      <c r="A8" s="54"/>
      <c r="C8" s="1">
        <v>4</v>
      </c>
      <c r="D8" s="108" t="s">
        <v>239</v>
      </c>
      <c r="E8" s="46"/>
      <c r="F8" s="46"/>
      <c r="G8" s="46"/>
      <c r="H8" s="46"/>
      <c r="I8" s="120">
        <v>50000</v>
      </c>
      <c r="J8" s="125" t="s">
        <v>234</v>
      </c>
      <c r="K8" s="117" t="s">
        <v>465</v>
      </c>
      <c r="L8" s="46"/>
      <c r="M8" s="46"/>
      <c r="N8" s="46"/>
      <c r="O8" s="46"/>
      <c r="P8" s="46"/>
      <c r="Q8" s="46"/>
      <c r="R8" s="46"/>
      <c r="S8" s="46"/>
      <c r="T8" s="46"/>
      <c r="V8" s="54"/>
    </row>
    <row r="9" spans="1:22" outlineLevel="1" x14ac:dyDescent="0.35">
      <c r="A9" s="54"/>
      <c r="C9" s="1">
        <v>5</v>
      </c>
      <c r="D9" s="45"/>
      <c r="E9" s="46"/>
      <c r="F9" s="46"/>
      <c r="G9" s="46"/>
      <c r="H9" s="46"/>
      <c r="I9" s="27"/>
      <c r="J9" s="124"/>
      <c r="K9" s="46"/>
      <c r="L9" s="46"/>
      <c r="M9" s="46"/>
      <c r="N9" s="46"/>
      <c r="O9" s="46"/>
      <c r="P9" s="46"/>
      <c r="Q9" s="46"/>
      <c r="R9" s="46"/>
      <c r="S9" s="46"/>
      <c r="T9" s="46"/>
      <c r="V9" s="54"/>
    </row>
    <row r="10" spans="1:22" outlineLevel="1" x14ac:dyDescent="0.35">
      <c r="A10" s="54"/>
      <c r="C10" s="1">
        <v>6</v>
      </c>
      <c r="D10" s="45"/>
      <c r="E10" s="46"/>
      <c r="F10" s="46"/>
      <c r="G10" s="46"/>
      <c r="H10" s="46"/>
      <c r="I10" s="27"/>
      <c r="J10" s="46"/>
      <c r="K10" s="46"/>
      <c r="L10" s="46"/>
      <c r="M10" s="46"/>
      <c r="N10" s="46"/>
      <c r="O10" s="46"/>
      <c r="P10" s="46"/>
      <c r="Q10" s="46"/>
      <c r="R10" s="46"/>
      <c r="S10" s="46"/>
      <c r="T10" s="46"/>
      <c r="V10" s="54"/>
    </row>
    <row r="11" spans="1:22" outlineLevel="1" x14ac:dyDescent="0.35">
      <c r="A11" s="54"/>
      <c r="C11" s="1">
        <v>7</v>
      </c>
      <c r="D11" s="45"/>
      <c r="E11" s="46"/>
      <c r="F11" s="46"/>
      <c r="G11" s="46"/>
      <c r="H11" s="46"/>
      <c r="I11" s="27"/>
      <c r="J11" s="46"/>
      <c r="K11" s="46"/>
      <c r="L11" s="46"/>
      <c r="M11" s="46"/>
      <c r="N11" s="46"/>
      <c r="O11" s="46"/>
      <c r="P11" s="46"/>
      <c r="Q11" s="46"/>
      <c r="R11" s="46"/>
      <c r="S11" s="46"/>
      <c r="T11" s="46"/>
      <c r="V11" s="54"/>
    </row>
    <row r="12" spans="1:22" ht="15.75" customHeight="1" x14ac:dyDescent="0.35">
      <c r="A12" s="54"/>
      <c r="C12" s="565" t="s">
        <v>108</v>
      </c>
      <c r="D12" s="566"/>
      <c r="E12" s="46"/>
      <c r="F12" s="46"/>
      <c r="G12" s="46"/>
      <c r="H12" s="46"/>
      <c r="I12" s="50">
        <v>200000</v>
      </c>
      <c r="J12" s="46"/>
      <c r="K12" s="46"/>
      <c r="L12" s="46"/>
      <c r="M12" s="46"/>
      <c r="N12" s="46"/>
      <c r="O12" s="46"/>
      <c r="P12" s="46"/>
      <c r="Q12" s="46"/>
      <c r="R12" s="46"/>
      <c r="S12" s="46"/>
      <c r="T12" s="46"/>
      <c r="V12" s="54"/>
    </row>
    <row r="13" spans="1:22" x14ac:dyDescent="0.35">
      <c r="A13" s="54"/>
      <c r="D13" s="47" t="s">
        <v>109</v>
      </c>
      <c r="E13" s="562"/>
      <c r="F13" s="563"/>
      <c r="G13" s="563"/>
      <c r="H13" s="563"/>
      <c r="I13" s="563"/>
      <c r="J13" s="576"/>
      <c r="K13" s="563"/>
      <c r="L13" s="563"/>
      <c r="M13" s="563"/>
      <c r="N13" s="563"/>
      <c r="O13" s="563"/>
      <c r="P13" s="563"/>
      <c r="Q13" s="563"/>
      <c r="R13" s="563"/>
      <c r="S13" s="563"/>
      <c r="T13" s="564"/>
      <c r="V13" s="54"/>
    </row>
    <row r="14" spans="1:22" outlineLevel="1" x14ac:dyDescent="0.3">
      <c r="A14" s="54"/>
      <c r="C14" s="1">
        <v>1</v>
      </c>
      <c r="D14" s="57" t="s">
        <v>466</v>
      </c>
      <c r="E14" s="7"/>
      <c r="F14" s="26"/>
      <c r="G14" s="26"/>
      <c r="H14" s="26"/>
      <c r="I14" s="145" t="s">
        <v>467</v>
      </c>
      <c r="J14" s="125" t="s">
        <v>234</v>
      </c>
      <c r="K14" s="121" t="s">
        <v>462</v>
      </c>
      <c r="L14" s="34"/>
      <c r="M14" s="34"/>
      <c r="N14" s="34"/>
      <c r="O14" s="34"/>
      <c r="P14" s="34"/>
      <c r="Q14" s="34"/>
      <c r="R14" s="34"/>
      <c r="S14" s="34"/>
      <c r="T14" s="34"/>
      <c r="V14" s="54"/>
    </row>
    <row r="15" spans="1:22" outlineLevel="1" x14ac:dyDescent="0.3">
      <c r="A15" s="54"/>
      <c r="D15" s="57" t="s">
        <v>468</v>
      </c>
      <c r="E15" s="7"/>
      <c r="F15" s="26"/>
      <c r="G15" s="26"/>
      <c r="H15" s="26"/>
      <c r="I15" s="145" t="s">
        <v>467</v>
      </c>
      <c r="J15" s="125"/>
      <c r="K15" s="121" t="s">
        <v>469</v>
      </c>
      <c r="L15" s="34"/>
      <c r="M15" s="34"/>
      <c r="N15" s="34"/>
      <c r="O15" s="34"/>
      <c r="P15" s="34"/>
      <c r="Q15" s="34"/>
      <c r="R15" s="34"/>
      <c r="S15" s="34"/>
      <c r="T15" s="34"/>
      <c r="V15" s="54"/>
    </row>
    <row r="16" spans="1:22" outlineLevel="1" x14ac:dyDescent="0.3">
      <c r="A16" s="54"/>
      <c r="D16" s="57" t="s">
        <v>470</v>
      </c>
      <c r="E16" s="7"/>
      <c r="F16" s="26"/>
      <c r="G16" s="26"/>
      <c r="H16" s="26"/>
      <c r="I16" s="145" t="s">
        <v>467</v>
      </c>
      <c r="J16" s="125"/>
      <c r="K16" s="121" t="s">
        <v>471</v>
      </c>
      <c r="L16" s="34"/>
      <c r="M16" s="34"/>
      <c r="N16" s="34"/>
      <c r="O16" s="34"/>
      <c r="P16" s="34"/>
      <c r="Q16" s="34"/>
      <c r="R16" s="34"/>
      <c r="S16" s="34"/>
      <c r="T16" s="34"/>
      <c r="V16" s="54"/>
    </row>
    <row r="17" spans="1:22" outlineLevel="1" x14ac:dyDescent="0.3">
      <c r="A17" s="54"/>
      <c r="D17" s="57" t="s">
        <v>472</v>
      </c>
      <c r="E17" s="7"/>
      <c r="F17" s="26"/>
      <c r="G17" s="26"/>
      <c r="H17" s="26"/>
      <c r="I17" s="145" t="s">
        <v>467</v>
      </c>
      <c r="J17" s="125"/>
      <c r="K17" s="121" t="s">
        <v>473</v>
      </c>
      <c r="L17" s="34"/>
      <c r="M17" s="34"/>
      <c r="N17" s="34"/>
      <c r="O17" s="34"/>
      <c r="P17" s="34"/>
      <c r="Q17" s="34"/>
      <c r="R17" s="34"/>
      <c r="S17" s="34"/>
      <c r="T17" s="34"/>
      <c r="V17" s="54"/>
    </row>
    <row r="18" spans="1:22" ht="25" outlineLevel="1" x14ac:dyDescent="0.3">
      <c r="A18" s="54"/>
      <c r="D18" s="111" t="s">
        <v>474</v>
      </c>
      <c r="E18" s="7"/>
      <c r="F18" s="26"/>
      <c r="G18" s="26"/>
      <c r="H18" s="26"/>
      <c r="I18" s="120">
        <v>300000</v>
      </c>
      <c r="J18" s="125"/>
      <c r="K18" s="121" t="s">
        <v>469</v>
      </c>
      <c r="L18" s="34"/>
      <c r="M18" s="34"/>
      <c r="N18" s="34"/>
      <c r="O18" s="34"/>
      <c r="P18" s="34"/>
      <c r="Q18" s="34"/>
      <c r="R18" s="34"/>
      <c r="S18" s="34"/>
      <c r="T18" s="34"/>
      <c r="V18" s="54"/>
    </row>
    <row r="19" spans="1:22" outlineLevel="1" x14ac:dyDescent="0.3">
      <c r="A19" s="54"/>
      <c r="C19" s="1">
        <v>2</v>
      </c>
      <c r="D19" s="111" t="s">
        <v>475</v>
      </c>
      <c r="E19" s="7"/>
      <c r="F19" s="26"/>
      <c r="G19" s="26"/>
      <c r="H19" s="26"/>
      <c r="I19" s="120">
        <v>300000</v>
      </c>
      <c r="J19" s="125" t="s">
        <v>234</v>
      </c>
      <c r="K19" s="121" t="s">
        <v>473</v>
      </c>
      <c r="L19" s="34"/>
      <c r="M19" s="34"/>
      <c r="N19" s="34"/>
      <c r="O19" s="34"/>
      <c r="P19" s="34"/>
      <c r="Q19" s="34"/>
      <c r="R19" s="34"/>
      <c r="S19" s="34"/>
      <c r="T19" s="34"/>
      <c r="V19" s="54"/>
    </row>
    <row r="20" spans="1:22" ht="15.5" outlineLevel="1" x14ac:dyDescent="0.3">
      <c r="A20" s="54"/>
      <c r="C20" s="1">
        <v>3</v>
      </c>
      <c r="D20" s="109" t="s">
        <v>476</v>
      </c>
      <c r="E20" s="110"/>
      <c r="F20" s="26"/>
      <c r="G20" s="26"/>
      <c r="H20" s="26"/>
      <c r="I20" s="120">
        <v>300000</v>
      </c>
      <c r="J20" s="125" t="s">
        <v>234</v>
      </c>
      <c r="K20" s="121" t="s">
        <v>463</v>
      </c>
      <c r="L20" s="34"/>
      <c r="M20" s="34"/>
      <c r="N20" s="34"/>
      <c r="O20" s="34"/>
      <c r="P20" s="34"/>
      <c r="Q20" s="34"/>
      <c r="R20" s="34"/>
      <c r="S20" s="34"/>
      <c r="T20" s="34"/>
      <c r="V20" s="54"/>
    </row>
    <row r="21" spans="1:22" ht="28" outlineLevel="1" x14ac:dyDescent="0.3">
      <c r="A21" s="54"/>
      <c r="C21" s="1">
        <v>4</v>
      </c>
      <c r="D21" s="116" t="s">
        <v>477</v>
      </c>
      <c r="E21" s="110"/>
      <c r="F21" s="26"/>
      <c r="G21" s="26"/>
      <c r="H21" s="26"/>
      <c r="I21" s="120">
        <v>7500000</v>
      </c>
      <c r="J21" s="126" t="s">
        <v>478</v>
      </c>
      <c r="K21" s="121" t="s">
        <v>463</v>
      </c>
      <c r="L21" s="34"/>
      <c r="M21" s="34"/>
      <c r="N21" s="34"/>
      <c r="O21" s="34"/>
      <c r="P21" s="34"/>
      <c r="Q21" s="34"/>
      <c r="R21" s="34"/>
      <c r="S21" s="34"/>
      <c r="T21" s="34"/>
      <c r="V21" s="54"/>
    </row>
    <row r="22" spans="1:22" ht="26" outlineLevel="1" x14ac:dyDescent="0.3">
      <c r="A22" s="54"/>
      <c r="C22" s="1">
        <v>5</v>
      </c>
      <c r="D22" s="112" t="s">
        <v>479</v>
      </c>
      <c r="E22" s="110"/>
      <c r="F22" s="26"/>
      <c r="G22" s="26"/>
      <c r="H22" s="26"/>
      <c r="I22" s="120">
        <v>350000</v>
      </c>
      <c r="J22" s="125" t="s">
        <v>234</v>
      </c>
      <c r="K22" s="121" t="s">
        <v>463</v>
      </c>
      <c r="L22" s="34"/>
      <c r="M22" s="34"/>
      <c r="N22" s="34"/>
      <c r="O22" s="34"/>
      <c r="P22" s="34"/>
      <c r="Q22" s="34"/>
      <c r="R22" s="34"/>
      <c r="S22" s="34"/>
      <c r="T22" s="34"/>
      <c r="V22" s="54"/>
    </row>
    <row r="23" spans="1:22" ht="26" outlineLevel="1" x14ac:dyDescent="0.3">
      <c r="A23" s="54"/>
      <c r="C23" s="1">
        <v>6</v>
      </c>
      <c r="D23" s="112" t="s">
        <v>480</v>
      </c>
      <c r="E23" s="115"/>
      <c r="F23" s="6"/>
      <c r="G23" s="8"/>
      <c r="H23" s="8"/>
      <c r="I23" s="120">
        <v>350000</v>
      </c>
      <c r="J23" s="125" t="s">
        <v>234</v>
      </c>
      <c r="K23" s="121" t="s">
        <v>462</v>
      </c>
      <c r="L23" s="34"/>
      <c r="M23" s="34"/>
      <c r="N23" s="34"/>
      <c r="O23" s="34"/>
      <c r="P23" s="34"/>
      <c r="Q23" s="34"/>
      <c r="R23" s="34"/>
      <c r="S23" s="34"/>
      <c r="T23" s="34"/>
      <c r="V23" s="54"/>
    </row>
    <row r="24" spans="1:22" outlineLevel="1" x14ac:dyDescent="0.3">
      <c r="A24" s="54"/>
      <c r="C24" s="1">
        <v>7</v>
      </c>
      <c r="D24" s="113" t="s">
        <v>481</v>
      </c>
      <c r="E24" s="115"/>
      <c r="F24" s="7"/>
      <c r="G24" s="7"/>
      <c r="H24" s="7"/>
      <c r="I24" s="120">
        <v>100000</v>
      </c>
      <c r="J24" s="125" t="s">
        <v>234</v>
      </c>
      <c r="K24" s="110" t="s">
        <v>469</v>
      </c>
      <c r="L24" s="7"/>
      <c r="M24" s="7"/>
      <c r="N24" s="7"/>
      <c r="O24" s="7"/>
      <c r="P24" s="7"/>
      <c r="Q24" s="7"/>
      <c r="R24" s="7"/>
      <c r="S24" s="7"/>
      <c r="T24" s="7"/>
      <c r="V24" s="54"/>
    </row>
    <row r="25" spans="1:22" ht="42" outlineLevel="1" x14ac:dyDescent="0.3">
      <c r="A25" s="54"/>
      <c r="C25" s="1">
        <v>8</v>
      </c>
      <c r="D25" s="112" t="s">
        <v>482</v>
      </c>
      <c r="E25" s="115"/>
      <c r="F25" s="8"/>
      <c r="G25" s="8"/>
      <c r="H25" s="26"/>
      <c r="I25" s="120">
        <v>250000</v>
      </c>
      <c r="J25" s="125" t="s">
        <v>234</v>
      </c>
      <c r="K25" s="122" t="s">
        <v>483</v>
      </c>
      <c r="L25" s="8"/>
      <c r="M25" s="8"/>
      <c r="N25" s="8"/>
      <c r="O25" s="8"/>
      <c r="P25" s="8"/>
      <c r="Q25" s="8"/>
      <c r="R25" s="8"/>
      <c r="S25" s="8"/>
      <c r="T25" s="8"/>
      <c r="V25" s="54"/>
    </row>
    <row r="26" spans="1:22" outlineLevel="1" x14ac:dyDescent="0.3">
      <c r="A26" s="54"/>
      <c r="C26" s="1">
        <v>9</v>
      </c>
      <c r="D26" s="109" t="s">
        <v>484</v>
      </c>
      <c r="E26" s="115"/>
      <c r="F26" s="8"/>
      <c r="G26" s="8"/>
      <c r="H26" s="26"/>
      <c r="I26" s="120">
        <v>100000</v>
      </c>
      <c r="J26" s="125" t="s">
        <v>234</v>
      </c>
      <c r="K26" s="122" t="s">
        <v>462</v>
      </c>
      <c r="L26" s="8"/>
      <c r="M26" s="8"/>
      <c r="N26" s="8"/>
      <c r="O26" s="8"/>
      <c r="P26" s="8"/>
      <c r="Q26" s="8"/>
      <c r="R26" s="8"/>
      <c r="S26" s="8"/>
      <c r="T26" s="8"/>
      <c r="V26" s="54"/>
    </row>
    <row r="27" spans="1:22" outlineLevel="1" x14ac:dyDescent="0.3">
      <c r="A27" s="54"/>
      <c r="C27" s="1">
        <v>10</v>
      </c>
      <c r="D27" s="113" t="s">
        <v>485</v>
      </c>
      <c r="E27" s="115"/>
      <c r="F27" s="8"/>
      <c r="G27" s="8"/>
      <c r="H27" s="26"/>
      <c r="I27" s="120">
        <v>350000</v>
      </c>
      <c r="J27" s="125" t="s">
        <v>234</v>
      </c>
      <c r="K27" s="122" t="s">
        <v>469</v>
      </c>
      <c r="L27" s="8"/>
      <c r="M27" s="8"/>
      <c r="N27" s="8"/>
      <c r="O27" s="8"/>
      <c r="P27" s="8"/>
      <c r="Q27" s="8"/>
      <c r="R27" s="8"/>
      <c r="S27" s="8"/>
      <c r="T27" s="8"/>
      <c r="V27" s="54"/>
    </row>
    <row r="28" spans="1:22" outlineLevel="1" x14ac:dyDescent="0.3">
      <c r="A28" s="54"/>
      <c r="C28" s="1">
        <v>11</v>
      </c>
      <c r="D28" s="109" t="s">
        <v>486</v>
      </c>
      <c r="E28" s="115"/>
      <c r="F28" s="8"/>
      <c r="G28" s="8"/>
      <c r="H28" s="26"/>
      <c r="I28" s="120">
        <v>100000</v>
      </c>
      <c r="J28" s="125" t="s">
        <v>234</v>
      </c>
      <c r="K28" s="122" t="s">
        <v>464</v>
      </c>
      <c r="L28" s="8"/>
      <c r="M28" s="8"/>
      <c r="N28" s="8"/>
      <c r="O28" s="8"/>
      <c r="P28" s="8"/>
      <c r="Q28" s="8"/>
      <c r="R28" s="8"/>
      <c r="S28" s="8"/>
      <c r="T28" s="8"/>
      <c r="V28" s="54"/>
    </row>
    <row r="29" spans="1:22" outlineLevel="1" x14ac:dyDescent="0.3">
      <c r="A29" s="54"/>
      <c r="C29" s="1">
        <v>12</v>
      </c>
      <c r="D29" s="109" t="s">
        <v>487</v>
      </c>
      <c r="E29" s="115"/>
      <c r="F29" s="8"/>
      <c r="G29" s="8"/>
      <c r="H29" s="26"/>
      <c r="I29" s="120">
        <v>250000</v>
      </c>
      <c r="J29" s="125" t="s">
        <v>234</v>
      </c>
      <c r="K29" s="122" t="s">
        <v>464</v>
      </c>
      <c r="L29" s="8"/>
      <c r="M29" s="8"/>
      <c r="N29" s="8"/>
      <c r="O29" s="8"/>
      <c r="P29" s="8"/>
      <c r="Q29" s="8"/>
      <c r="R29" s="8"/>
      <c r="S29" s="8"/>
      <c r="T29" s="8"/>
      <c r="V29" s="54"/>
    </row>
    <row r="30" spans="1:22" ht="28" outlineLevel="1" x14ac:dyDescent="0.3">
      <c r="A30" s="54"/>
      <c r="C30" s="1">
        <v>13</v>
      </c>
      <c r="D30" s="119" t="s">
        <v>488</v>
      </c>
      <c r="E30" s="115"/>
      <c r="F30" s="8"/>
      <c r="G30" s="8"/>
      <c r="H30" s="26"/>
      <c r="I30" s="120">
        <v>300000</v>
      </c>
      <c r="J30" s="126" t="s">
        <v>489</v>
      </c>
      <c r="K30" s="122" t="s">
        <v>464</v>
      </c>
      <c r="L30" s="8"/>
      <c r="M30" s="8"/>
      <c r="N30" s="8"/>
      <c r="O30" s="8"/>
      <c r="P30" s="8"/>
      <c r="Q30" s="8"/>
      <c r="R30" s="8"/>
      <c r="S30" s="8"/>
      <c r="T30" s="8"/>
      <c r="V30" s="54"/>
    </row>
    <row r="31" spans="1:22" ht="26" outlineLevel="1" x14ac:dyDescent="0.3">
      <c r="A31" s="54"/>
      <c r="C31" s="1">
        <v>14</v>
      </c>
      <c r="D31" s="114" t="s">
        <v>490</v>
      </c>
      <c r="E31" s="115"/>
      <c r="F31" s="8"/>
      <c r="G31" s="8"/>
      <c r="H31" s="26"/>
      <c r="I31" s="120">
        <v>100000</v>
      </c>
      <c r="J31" s="125" t="s">
        <v>234</v>
      </c>
      <c r="K31" s="122" t="s">
        <v>464</v>
      </c>
      <c r="L31" s="8"/>
      <c r="M31" s="8"/>
      <c r="N31" s="8"/>
      <c r="O31" s="8"/>
      <c r="P31" s="8"/>
      <c r="Q31" s="8"/>
      <c r="R31" s="8"/>
      <c r="S31" s="8"/>
      <c r="T31" s="8"/>
      <c r="V31" s="54"/>
    </row>
    <row r="32" spans="1:22" outlineLevel="1" x14ac:dyDescent="0.3">
      <c r="A32" s="54"/>
      <c r="C32" s="1">
        <v>15</v>
      </c>
      <c r="D32" s="109" t="s">
        <v>491</v>
      </c>
      <c r="E32" s="115"/>
      <c r="F32" s="8"/>
      <c r="G32" s="8"/>
      <c r="H32" s="26"/>
      <c r="I32" s="120">
        <v>100000</v>
      </c>
      <c r="J32" s="125" t="s">
        <v>234</v>
      </c>
      <c r="K32" s="122" t="s">
        <v>492</v>
      </c>
      <c r="L32" s="8"/>
      <c r="M32" s="8"/>
      <c r="N32" s="8"/>
      <c r="O32" s="8"/>
      <c r="P32" s="8"/>
      <c r="Q32" s="8"/>
      <c r="R32" s="8"/>
      <c r="S32" s="8"/>
      <c r="T32" s="8"/>
      <c r="V32" s="54"/>
    </row>
    <row r="33" spans="1:22" outlineLevel="1" x14ac:dyDescent="0.3">
      <c r="A33" s="54"/>
      <c r="C33" s="1">
        <v>16</v>
      </c>
      <c r="D33" s="109" t="s">
        <v>493</v>
      </c>
      <c r="E33" s="115"/>
      <c r="F33" s="8"/>
      <c r="G33" s="8"/>
      <c r="H33" s="26"/>
      <c r="I33" s="120">
        <v>100000</v>
      </c>
      <c r="J33" s="125" t="s">
        <v>234</v>
      </c>
      <c r="K33" s="122" t="s">
        <v>492</v>
      </c>
      <c r="L33" s="8"/>
      <c r="M33" s="8"/>
      <c r="N33" s="8"/>
      <c r="O33" s="8"/>
      <c r="P33" s="8"/>
      <c r="Q33" s="8"/>
      <c r="R33" s="8"/>
      <c r="S33" s="8"/>
      <c r="T33" s="8"/>
      <c r="V33" s="54"/>
    </row>
    <row r="34" spans="1:22" outlineLevel="1" x14ac:dyDescent="0.3">
      <c r="A34" s="54"/>
      <c r="C34" s="1">
        <v>17</v>
      </c>
      <c r="D34" s="113" t="s">
        <v>494</v>
      </c>
      <c r="E34" s="115"/>
      <c r="F34" s="8"/>
      <c r="G34" s="8"/>
      <c r="H34" s="26"/>
      <c r="I34" s="120">
        <v>500000</v>
      </c>
      <c r="J34" s="125" t="s">
        <v>234</v>
      </c>
      <c r="K34" s="122" t="s">
        <v>465</v>
      </c>
      <c r="L34" s="8"/>
      <c r="M34" s="8"/>
      <c r="N34" s="8"/>
      <c r="O34" s="8"/>
      <c r="P34" s="8"/>
      <c r="Q34" s="8"/>
      <c r="R34" s="8"/>
      <c r="S34" s="8"/>
      <c r="T34" s="8"/>
      <c r="V34" s="54"/>
    </row>
    <row r="35" spans="1:22" outlineLevel="1" x14ac:dyDescent="0.3">
      <c r="A35" s="54"/>
      <c r="C35" s="1">
        <v>18</v>
      </c>
      <c r="D35" s="128" t="s">
        <v>495</v>
      </c>
      <c r="E35" s="115"/>
      <c r="F35" s="8"/>
      <c r="G35" s="8"/>
      <c r="H35" s="26"/>
      <c r="I35" s="120">
        <v>50000</v>
      </c>
      <c r="J35" s="125" t="s">
        <v>234</v>
      </c>
      <c r="K35" s="122" t="s">
        <v>496</v>
      </c>
      <c r="L35" s="8"/>
      <c r="M35" s="8"/>
      <c r="N35" s="8"/>
      <c r="O35" s="8"/>
      <c r="P35" s="8"/>
      <c r="Q35" s="8"/>
      <c r="R35" s="8"/>
      <c r="S35" s="8"/>
      <c r="T35" s="8"/>
      <c r="V35" s="54"/>
    </row>
    <row r="36" spans="1:22" outlineLevel="1" x14ac:dyDescent="0.3">
      <c r="A36" s="54"/>
      <c r="D36" s="113"/>
      <c r="E36" s="115"/>
      <c r="F36" s="8"/>
      <c r="G36" s="8"/>
      <c r="H36" s="26"/>
      <c r="I36" s="27"/>
      <c r="J36" s="118"/>
      <c r="K36" s="8"/>
      <c r="L36" s="8"/>
      <c r="M36" s="8"/>
      <c r="N36" s="8"/>
      <c r="O36" s="8"/>
      <c r="P36" s="8"/>
      <c r="Q36" s="8"/>
      <c r="R36" s="8"/>
      <c r="S36" s="8"/>
      <c r="T36" s="8"/>
      <c r="V36" s="54"/>
    </row>
    <row r="37" spans="1:22" outlineLevel="1" x14ac:dyDescent="0.3">
      <c r="A37" s="54"/>
      <c r="D37" s="113"/>
      <c r="E37" s="115"/>
      <c r="F37" s="8"/>
      <c r="G37" s="8"/>
      <c r="H37" s="26"/>
      <c r="I37" s="27"/>
      <c r="J37" s="9"/>
      <c r="K37" s="8"/>
      <c r="L37" s="8"/>
      <c r="M37" s="8"/>
      <c r="N37" s="8"/>
      <c r="O37" s="8"/>
      <c r="P37" s="8"/>
      <c r="Q37" s="8"/>
      <c r="R37" s="8"/>
      <c r="S37" s="8"/>
      <c r="T37" s="8"/>
      <c r="V37" s="54"/>
    </row>
    <row r="38" spans="1:22" outlineLevel="1" x14ac:dyDescent="0.3">
      <c r="A38" s="54"/>
      <c r="D38" s="109"/>
      <c r="E38" s="115"/>
      <c r="F38" s="8"/>
      <c r="G38" s="8"/>
      <c r="H38" s="26"/>
      <c r="I38" s="27"/>
      <c r="J38" s="9"/>
      <c r="K38" s="8"/>
      <c r="L38" s="8"/>
      <c r="M38" s="8"/>
      <c r="N38" s="8"/>
      <c r="O38" s="8"/>
      <c r="P38" s="8"/>
      <c r="Q38" s="8"/>
      <c r="R38" s="8"/>
      <c r="S38" s="8"/>
      <c r="T38" s="8"/>
      <c r="V38" s="54"/>
    </row>
    <row r="39" spans="1:22" outlineLevel="1" x14ac:dyDescent="0.3">
      <c r="A39" s="54"/>
      <c r="D39" s="113"/>
      <c r="E39" s="115"/>
      <c r="F39" s="8"/>
      <c r="G39" s="8"/>
      <c r="H39" s="26"/>
      <c r="I39" s="27"/>
      <c r="J39" s="9"/>
      <c r="K39" s="8"/>
      <c r="L39" s="8"/>
      <c r="M39" s="8"/>
      <c r="N39" s="8"/>
      <c r="O39" s="8"/>
      <c r="P39" s="8"/>
      <c r="Q39" s="8"/>
      <c r="R39" s="8"/>
      <c r="S39" s="8"/>
      <c r="T39" s="8"/>
      <c r="V39" s="54"/>
    </row>
    <row r="40" spans="1:22" outlineLevel="1" x14ac:dyDescent="0.35">
      <c r="A40" s="54"/>
      <c r="D40" s="127"/>
      <c r="E40" s="115"/>
      <c r="F40" s="8"/>
      <c r="G40" s="8"/>
      <c r="H40" s="26"/>
      <c r="I40" s="27"/>
      <c r="J40" s="9"/>
      <c r="K40" s="8"/>
      <c r="L40" s="8"/>
      <c r="M40" s="8"/>
      <c r="N40" s="8"/>
      <c r="O40" s="8"/>
      <c r="P40" s="8"/>
      <c r="Q40" s="8"/>
      <c r="R40" s="8"/>
      <c r="S40" s="8"/>
      <c r="T40" s="8"/>
      <c r="V40" s="54"/>
    </row>
    <row r="41" spans="1:22" x14ac:dyDescent="0.35">
      <c r="A41" s="54"/>
      <c r="D41" s="51" t="s">
        <v>110</v>
      </c>
      <c r="E41" s="6"/>
      <c r="F41" s="6"/>
      <c r="G41" s="8"/>
      <c r="H41" s="8"/>
      <c r="I41" s="50">
        <v>25800000</v>
      </c>
      <c r="J41" s="9"/>
      <c r="K41" s="8"/>
      <c r="L41" s="8"/>
      <c r="M41" s="8"/>
      <c r="N41" s="8"/>
      <c r="O41" s="8"/>
      <c r="P41" s="8"/>
      <c r="Q41" s="8"/>
      <c r="R41" s="8"/>
      <c r="S41" s="8"/>
      <c r="T41" s="8"/>
      <c r="V41" s="54"/>
    </row>
    <row r="42" spans="1:22" x14ac:dyDescent="0.35">
      <c r="A42" s="54"/>
      <c r="D42" s="48" t="s">
        <v>111</v>
      </c>
      <c r="E42" s="567"/>
      <c r="F42" s="568"/>
      <c r="G42" s="568"/>
      <c r="H42" s="568"/>
      <c r="I42" s="568"/>
      <c r="J42" s="568"/>
      <c r="K42" s="568"/>
      <c r="L42" s="568"/>
      <c r="M42" s="568"/>
      <c r="N42" s="568"/>
      <c r="O42" s="568"/>
      <c r="P42" s="568"/>
      <c r="Q42" s="568"/>
      <c r="R42" s="568"/>
      <c r="S42" s="568"/>
      <c r="T42" s="569"/>
      <c r="V42" s="54"/>
    </row>
    <row r="43" spans="1:22" outlineLevel="1" x14ac:dyDescent="0.35">
      <c r="A43" s="54"/>
      <c r="C43" s="1">
        <v>1</v>
      </c>
      <c r="D43" s="41"/>
      <c r="E43" s="6"/>
      <c r="F43" s="7"/>
      <c r="G43" s="7"/>
      <c r="H43" s="7"/>
      <c r="I43" s="27"/>
      <c r="J43" s="7"/>
      <c r="K43" s="34"/>
      <c r="L43" s="34"/>
      <c r="M43" s="34"/>
      <c r="N43" s="34"/>
      <c r="O43" s="34"/>
      <c r="P43" s="34"/>
      <c r="Q43" s="34"/>
      <c r="R43" s="34"/>
      <c r="S43" s="34"/>
      <c r="T43" s="34"/>
      <c r="V43" s="54"/>
    </row>
    <row r="44" spans="1:22" outlineLevel="1" x14ac:dyDescent="0.35">
      <c r="A44" s="54"/>
      <c r="C44" s="1">
        <v>2</v>
      </c>
      <c r="D44" s="42"/>
      <c r="E44" s="6"/>
      <c r="F44" s="8"/>
      <c r="G44" s="8"/>
      <c r="H44" s="26"/>
      <c r="I44" s="27"/>
      <c r="J44" s="9"/>
      <c r="K44" s="34"/>
      <c r="L44" s="34"/>
      <c r="M44" s="34"/>
      <c r="N44" s="34"/>
      <c r="O44" s="34"/>
      <c r="P44" s="34"/>
      <c r="Q44" s="34"/>
      <c r="R44" s="34"/>
      <c r="S44" s="34"/>
      <c r="T44" s="34"/>
      <c r="V44" s="54"/>
    </row>
    <row r="45" spans="1:22" outlineLevel="1" x14ac:dyDescent="0.35">
      <c r="A45" s="54"/>
      <c r="C45" s="1">
        <v>3</v>
      </c>
      <c r="D45" s="42"/>
      <c r="E45" s="6"/>
      <c r="F45" s="6"/>
      <c r="G45" s="8"/>
      <c r="H45" s="8"/>
      <c r="I45" s="27"/>
      <c r="J45" s="9"/>
      <c r="K45" s="34"/>
      <c r="L45" s="34"/>
      <c r="M45" s="34"/>
      <c r="N45" s="34"/>
      <c r="O45" s="34"/>
      <c r="P45" s="34"/>
      <c r="Q45" s="34"/>
      <c r="R45" s="34"/>
      <c r="S45" s="34"/>
      <c r="T45" s="34"/>
      <c r="V45" s="54"/>
    </row>
    <row r="46" spans="1:22" outlineLevel="1" x14ac:dyDescent="0.35">
      <c r="A46" s="54"/>
      <c r="C46" s="1">
        <v>4</v>
      </c>
      <c r="D46" s="41"/>
      <c r="E46" s="6"/>
      <c r="F46" s="7"/>
      <c r="G46" s="7"/>
      <c r="H46" s="7"/>
      <c r="I46" s="27"/>
      <c r="J46" s="7"/>
      <c r="K46" s="34"/>
      <c r="L46" s="34"/>
      <c r="M46" s="34"/>
      <c r="N46" s="34"/>
      <c r="O46" s="34"/>
      <c r="P46" s="34"/>
      <c r="Q46" s="34"/>
      <c r="R46" s="34"/>
      <c r="S46" s="34"/>
      <c r="T46" s="34"/>
      <c r="V46" s="54"/>
    </row>
    <row r="47" spans="1:22" outlineLevel="1" x14ac:dyDescent="0.35">
      <c r="A47" s="54"/>
      <c r="C47" s="1">
        <v>5</v>
      </c>
      <c r="D47" s="4"/>
      <c r="E47" s="6"/>
      <c r="F47" s="6"/>
      <c r="G47" s="8"/>
      <c r="H47" s="8"/>
      <c r="I47" s="27"/>
      <c r="J47" s="9"/>
      <c r="K47" s="8"/>
      <c r="L47" s="8"/>
      <c r="M47" s="8"/>
      <c r="N47" s="8"/>
      <c r="O47" s="8"/>
      <c r="P47" s="8"/>
      <c r="Q47" s="8"/>
      <c r="R47" s="8"/>
      <c r="S47" s="8"/>
      <c r="T47" s="8"/>
      <c r="V47" s="54"/>
    </row>
    <row r="48" spans="1:22" outlineLevel="1" x14ac:dyDescent="0.35">
      <c r="A48" s="54"/>
      <c r="C48" s="1">
        <v>6</v>
      </c>
      <c r="D48" s="51"/>
      <c r="E48" s="6"/>
      <c r="F48" s="7"/>
      <c r="G48" s="26"/>
      <c r="H48" s="26"/>
      <c r="I48" s="27"/>
      <c r="J48" s="44"/>
      <c r="K48" s="26"/>
      <c r="L48" s="26"/>
      <c r="M48" s="26"/>
      <c r="N48" s="26"/>
      <c r="O48" s="26"/>
      <c r="P48" s="26"/>
      <c r="Q48" s="26"/>
      <c r="R48" s="26"/>
      <c r="S48" s="26"/>
      <c r="T48" s="26"/>
      <c r="V48" s="54"/>
    </row>
    <row r="49" spans="1:22" outlineLevel="1" x14ac:dyDescent="0.35">
      <c r="A49" s="54"/>
      <c r="C49" s="1">
        <v>7</v>
      </c>
      <c r="D49" s="51"/>
      <c r="E49" s="6"/>
      <c r="F49" s="7"/>
      <c r="G49" s="26"/>
      <c r="H49" s="26"/>
      <c r="I49" s="27"/>
      <c r="J49" s="44"/>
      <c r="K49" s="26"/>
      <c r="L49" s="26"/>
      <c r="M49" s="26"/>
      <c r="N49" s="26"/>
      <c r="O49" s="26"/>
      <c r="P49" s="26"/>
      <c r="Q49" s="26"/>
      <c r="R49" s="26"/>
      <c r="S49" s="26"/>
      <c r="T49" s="26"/>
      <c r="V49" s="54"/>
    </row>
    <row r="50" spans="1:22" x14ac:dyDescent="0.35">
      <c r="A50" s="54"/>
      <c r="D50" s="3" t="s">
        <v>112</v>
      </c>
      <c r="E50" s="6"/>
      <c r="F50" s="7"/>
      <c r="G50" s="7"/>
      <c r="H50" s="7"/>
      <c r="I50" s="50"/>
      <c r="J50" s="7"/>
      <c r="K50" s="7"/>
      <c r="L50" s="7"/>
      <c r="M50" s="7"/>
      <c r="N50" s="7"/>
      <c r="O50" s="7"/>
      <c r="P50" s="7"/>
      <c r="Q50" s="7"/>
      <c r="R50" s="7"/>
      <c r="S50" s="7"/>
      <c r="T50" s="7"/>
      <c r="V50" s="54"/>
    </row>
    <row r="51" spans="1:22" x14ac:dyDescent="0.35">
      <c r="A51" s="54"/>
      <c r="D51" s="49" t="s">
        <v>113</v>
      </c>
      <c r="E51" s="567"/>
      <c r="F51" s="568"/>
      <c r="G51" s="568"/>
      <c r="H51" s="568"/>
      <c r="I51" s="568"/>
      <c r="J51" s="568"/>
      <c r="K51" s="568"/>
      <c r="L51" s="568"/>
      <c r="M51" s="568"/>
      <c r="N51" s="568"/>
      <c r="O51" s="568"/>
      <c r="P51" s="568"/>
      <c r="Q51" s="568"/>
      <c r="R51" s="568"/>
      <c r="S51" s="568"/>
      <c r="T51" s="569"/>
      <c r="V51" s="54"/>
    </row>
    <row r="52" spans="1:22" outlineLevel="1" x14ac:dyDescent="0.35">
      <c r="A52" s="54"/>
      <c r="C52" s="1">
        <v>1</v>
      </c>
      <c r="D52" s="41"/>
      <c r="E52" s="6"/>
      <c r="F52" s="7"/>
      <c r="G52" s="7"/>
      <c r="H52" s="7"/>
      <c r="I52" s="27"/>
      <c r="J52" s="7"/>
      <c r="K52" s="34"/>
      <c r="L52" s="34"/>
      <c r="M52" s="34"/>
      <c r="N52" s="34"/>
      <c r="O52" s="34"/>
      <c r="P52" s="34"/>
      <c r="Q52" s="34"/>
      <c r="R52" s="34"/>
      <c r="S52" s="34"/>
      <c r="T52" s="34"/>
      <c r="V52" s="54"/>
    </row>
    <row r="53" spans="1:22" outlineLevel="1" x14ac:dyDescent="0.35">
      <c r="A53" s="54"/>
      <c r="C53" s="1">
        <v>2</v>
      </c>
      <c r="D53" s="42"/>
      <c r="E53" s="6"/>
      <c r="F53" s="8"/>
      <c r="G53" s="8"/>
      <c r="H53" s="26"/>
      <c r="I53" s="27"/>
      <c r="J53" s="9"/>
      <c r="K53" s="34"/>
      <c r="L53" s="34"/>
      <c r="M53" s="34"/>
      <c r="N53" s="34"/>
      <c r="O53" s="34"/>
      <c r="P53" s="34"/>
      <c r="Q53" s="34"/>
      <c r="R53" s="34"/>
      <c r="S53" s="34"/>
      <c r="T53" s="34"/>
      <c r="V53" s="54"/>
    </row>
    <row r="54" spans="1:22" outlineLevel="1" x14ac:dyDescent="0.35">
      <c r="A54" s="54"/>
      <c r="C54" s="1">
        <v>3</v>
      </c>
      <c r="D54" s="4"/>
      <c r="E54" s="6"/>
      <c r="F54" s="8"/>
      <c r="G54" s="8"/>
      <c r="H54" s="26"/>
      <c r="I54" s="27"/>
      <c r="J54" s="9"/>
      <c r="K54" s="8"/>
      <c r="L54" s="8"/>
      <c r="M54" s="8"/>
      <c r="N54" s="8"/>
      <c r="O54" s="8"/>
      <c r="P54" s="8"/>
      <c r="Q54" s="8"/>
      <c r="R54" s="8"/>
      <c r="S54" s="8"/>
      <c r="T54" s="8"/>
      <c r="V54" s="54"/>
    </row>
    <row r="55" spans="1:22" outlineLevel="1" x14ac:dyDescent="0.35">
      <c r="A55" s="54"/>
      <c r="C55" s="1">
        <v>4</v>
      </c>
      <c r="D55" s="4"/>
      <c r="E55" s="6"/>
      <c r="F55" s="6"/>
      <c r="G55" s="8"/>
      <c r="H55" s="8"/>
      <c r="I55" s="27"/>
      <c r="J55" s="9"/>
      <c r="K55" s="8"/>
      <c r="L55" s="8"/>
      <c r="M55" s="8"/>
      <c r="N55" s="8"/>
      <c r="O55" s="8"/>
      <c r="P55" s="8"/>
      <c r="Q55" s="8"/>
      <c r="R55" s="8"/>
      <c r="S55" s="8"/>
      <c r="T55" s="8"/>
      <c r="V55" s="54"/>
    </row>
    <row r="56" spans="1:22" outlineLevel="1" x14ac:dyDescent="0.35">
      <c r="A56" s="54"/>
      <c r="C56" s="1">
        <v>5</v>
      </c>
      <c r="D56" s="3"/>
      <c r="E56" s="6"/>
      <c r="F56" s="7"/>
      <c r="G56" s="7"/>
      <c r="H56" s="7"/>
      <c r="I56" s="27"/>
      <c r="J56" s="7"/>
      <c r="K56" s="7"/>
      <c r="L56" s="7"/>
      <c r="M56" s="7"/>
      <c r="N56" s="7"/>
      <c r="O56" s="7"/>
      <c r="P56" s="7"/>
      <c r="Q56" s="7"/>
      <c r="R56" s="7"/>
      <c r="S56" s="7"/>
      <c r="T56" s="7"/>
      <c r="V56" s="54"/>
    </row>
    <row r="57" spans="1:22" outlineLevel="1" x14ac:dyDescent="0.35">
      <c r="A57" s="54"/>
      <c r="C57" s="1">
        <v>6</v>
      </c>
      <c r="D57" s="3"/>
      <c r="E57" s="6"/>
      <c r="F57" s="7"/>
      <c r="G57" s="7"/>
      <c r="H57" s="7"/>
      <c r="I57" s="27"/>
      <c r="J57" s="7"/>
      <c r="K57" s="7"/>
      <c r="L57" s="7"/>
      <c r="M57" s="7"/>
      <c r="N57" s="7"/>
      <c r="O57" s="7"/>
      <c r="P57" s="7"/>
      <c r="Q57" s="7"/>
      <c r="R57" s="7"/>
      <c r="S57" s="7"/>
      <c r="T57" s="7"/>
      <c r="V57" s="54"/>
    </row>
    <row r="58" spans="1:22" outlineLevel="1" x14ac:dyDescent="0.35">
      <c r="A58" s="54"/>
      <c r="C58" s="1">
        <v>7</v>
      </c>
      <c r="D58" s="3"/>
      <c r="E58" s="6"/>
      <c r="F58" s="7"/>
      <c r="G58" s="7"/>
      <c r="H58" s="7"/>
      <c r="I58" s="27"/>
      <c r="J58" s="7"/>
      <c r="K58" s="7"/>
      <c r="L58" s="7"/>
      <c r="M58" s="7"/>
      <c r="N58" s="7"/>
      <c r="O58" s="7"/>
      <c r="P58" s="7"/>
      <c r="Q58" s="7"/>
      <c r="R58" s="7"/>
      <c r="S58" s="7"/>
      <c r="T58" s="7"/>
      <c r="V58" s="54"/>
    </row>
    <row r="59" spans="1:22" x14ac:dyDescent="0.35">
      <c r="A59" s="54"/>
      <c r="D59" s="4" t="s">
        <v>114</v>
      </c>
      <c r="E59" s="6"/>
      <c r="F59" s="8"/>
      <c r="G59" s="8"/>
      <c r="H59" s="26"/>
      <c r="I59" s="50"/>
      <c r="J59" s="9"/>
      <c r="K59" s="8"/>
      <c r="L59" s="8"/>
      <c r="M59" s="8"/>
      <c r="N59" s="8"/>
      <c r="O59" s="8"/>
      <c r="P59" s="8"/>
      <c r="Q59" s="8"/>
      <c r="R59" s="8"/>
      <c r="S59" s="8"/>
      <c r="T59" s="8"/>
      <c r="V59" s="54"/>
    </row>
    <row r="60" spans="1:22" x14ac:dyDescent="0.35">
      <c r="A60" s="54"/>
      <c r="D60" s="39" t="s">
        <v>115</v>
      </c>
      <c r="E60" s="36"/>
      <c r="F60" s="36"/>
      <c r="G60" s="36"/>
      <c r="H60" s="36"/>
      <c r="I60" s="40"/>
      <c r="V60" s="54"/>
    </row>
    <row r="61" spans="1:22" x14ac:dyDescent="0.35">
      <c r="A61" s="54"/>
      <c r="V61" s="54"/>
    </row>
    <row r="62" spans="1:22" ht="15" customHeight="1" x14ac:dyDescent="0.35">
      <c r="A62" s="54"/>
      <c r="D62" s="38" t="s">
        <v>116</v>
      </c>
      <c r="E62" s="557" t="s">
        <v>117</v>
      </c>
      <c r="F62" s="557"/>
      <c r="G62" s="557"/>
      <c r="H62" s="557"/>
      <c r="I62" s="557"/>
      <c r="J62" s="53"/>
      <c r="K62" s="53"/>
      <c r="L62" s="53"/>
      <c r="M62" s="53"/>
      <c r="N62" s="53"/>
      <c r="O62" s="53"/>
      <c r="P62" s="53"/>
      <c r="Q62" s="53"/>
      <c r="R62" s="53"/>
      <c r="S62" s="53"/>
      <c r="T62" s="53"/>
      <c r="V62" s="54"/>
    </row>
    <row r="63" spans="1:22" x14ac:dyDescent="0.35">
      <c r="A63" s="54"/>
      <c r="D63" s="38" t="s">
        <v>118</v>
      </c>
      <c r="E63" s="52" t="s">
        <v>119</v>
      </c>
      <c r="F63" s="52"/>
      <c r="G63" s="52"/>
      <c r="H63" s="52"/>
      <c r="I63" s="52"/>
      <c r="J63" s="558"/>
      <c r="K63" s="558"/>
      <c r="L63" s="558"/>
      <c r="M63" s="558"/>
      <c r="N63" s="558"/>
      <c r="O63" s="558"/>
      <c r="P63" s="558"/>
      <c r="Q63" s="558"/>
      <c r="R63" s="558"/>
      <c r="S63" s="558"/>
      <c r="T63" s="558"/>
      <c r="V63" s="54"/>
    </row>
    <row r="64" spans="1:22" x14ac:dyDescent="0.35">
      <c r="A64" s="54"/>
      <c r="D64" s="38" t="s">
        <v>120</v>
      </c>
      <c r="E64" s="559">
        <v>43445</v>
      </c>
      <c r="F64" s="559"/>
      <c r="G64" s="559"/>
      <c r="H64" s="559"/>
      <c r="I64" s="559"/>
      <c r="J64" s="37"/>
      <c r="K64" s="37"/>
      <c r="L64" s="37"/>
      <c r="M64" s="37"/>
      <c r="N64" s="37"/>
      <c r="O64" s="37"/>
      <c r="P64" s="37"/>
      <c r="Q64" s="37"/>
      <c r="R64" s="37"/>
      <c r="S64" s="37"/>
      <c r="T64" s="37"/>
      <c r="V64" s="54"/>
    </row>
    <row r="65" spans="1:22" x14ac:dyDescent="0.35">
      <c r="A65" s="54"/>
      <c r="V65" s="54"/>
    </row>
    <row r="66" spans="1:22" x14ac:dyDescent="0.35">
      <c r="A66" s="54"/>
      <c r="B66" s="54"/>
      <c r="C66" s="54"/>
      <c r="D66" s="54"/>
      <c r="E66" s="55"/>
      <c r="F66" s="55"/>
      <c r="G66" s="55"/>
      <c r="H66" s="55"/>
      <c r="I66" s="55"/>
      <c r="J66" s="55"/>
      <c r="K66" s="55"/>
      <c r="L66" s="55"/>
      <c r="M66" s="55"/>
      <c r="N66" s="55"/>
      <c r="O66" s="55"/>
      <c r="P66" s="55"/>
      <c r="Q66" s="55"/>
      <c r="R66" s="55"/>
      <c r="S66" s="55"/>
      <c r="T66" s="55"/>
      <c r="U66" s="54"/>
      <c r="V66" s="54"/>
    </row>
  </sheetData>
  <sheetProtection sheet="1" objects="1" scenarios="1"/>
  <mergeCells count="9">
    <mergeCell ref="E62:I62"/>
    <mergeCell ref="J63:T63"/>
    <mergeCell ref="E64:I64"/>
    <mergeCell ref="C4:D4"/>
    <mergeCell ref="E4:T4"/>
    <mergeCell ref="C12:D12"/>
    <mergeCell ref="E13:T13"/>
    <mergeCell ref="E42:T42"/>
    <mergeCell ref="E51:T51"/>
  </mergeCells>
  <dataValidations count="1">
    <dataValidation type="textLength" allowBlank="1" showInputMessage="1" showErrorMessage="1" errorTitle="Character Length" error="Value can not exceed 250 characters" sqref="D40:D59" xr:uid="{87F5DFE8-39FF-4039-BEBA-F4DB916F9BD5}">
      <formula1>0</formula1>
      <formula2>250</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96ADD-1DEB-4922-91ED-42405265DC42}">
  <dimension ref="A1:X153"/>
  <sheetViews>
    <sheetView topLeftCell="A22" workbookViewId="0">
      <selection activeCell="D24" sqref="D24"/>
    </sheetView>
  </sheetViews>
  <sheetFormatPr defaultColWidth="9.25" defaultRowHeight="14" outlineLevelRow="1" x14ac:dyDescent="0.35"/>
  <cols>
    <col min="1" max="1" width="2.75" style="1" customWidth="1"/>
    <col min="2" max="2" width="3.83203125" style="1" customWidth="1"/>
    <col min="3" max="3" width="3.25" style="1" bestFit="1" customWidth="1"/>
    <col min="4" max="4" width="57.5" style="1" customWidth="1"/>
    <col min="5" max="5" width="20.33203125" style="5" hidden="1" customWidth="1"/>
    <col min="6" max="6" width="13.25" style="5" hidden="1" customWidth="1"/>
    <col min="7" max="8" width="14.5" style="5" hidden="1" customWidth="1"/>
    <col min="9" max="9" width="18.25" style="5" customWidth="1"/>
    <col min="10" max="10" width="15.58203125" style="5" customWidth="1"/>
    <col min="11" max="11" width="18.25" style="5" customWidth="1"/>
    <col min="12" max="20" width="14.75" style="5" hidden="1" customWidth="1"/>
    <col min="21" max="21" width="7.5" style="1" customWidth="1"/>
    <col min="22" max="22" width="3" style="1" customWidth="1"/>
    <col min="23" max="16384" width="9.25" style="1"/>
  </cols>
  <sheetData>
    <row r="1" spans="1:22" x14ac:dyDescent="0.35">
      <c r="A1" s="54"/>
      <c r="B1" s="54"/>
      <c r="C1" s="54"/>
      <c r="D1" s="54"/>
      <c r="E1" s="55"/>
      <c r="F1" s="55"/>
      <c r="G1" s="55"/>
      <c r="H1" s="55"/>
      <c r="I1" s="55"/>
      <c r="J1" s="55"/>
      <c r="K1" s="55"/>
      <c r="L1" s="55"/>
      <c r="M1" s="55"/>
      <c r="N1" s="55"/>
      <c r="O1" s="55"/>
      <c r="P1" s="55"/>
      <c r="Q1" s="55"/>
      <c r="R1" s="55"/>
      <c r="S1" s="55"/>
      <c r="T1" s="55"/>
      <c r="U1" s="54"/>
      <c r="V1" s="54"/>
    </row>
    <row r="2" spans="1:22" x14ac:dyDescent="0.35">
      <c r="A2" s="54"/>
      <c r="V2" s="54"/>
    </row>
    <row r="3" spans="1:22" s="2" customFormat="1" ht="39" x14ac:dyDescent="0.35">
      <c r="A3" s="56"/>
      <c r="C3" s="35" t="s">
        <v>1</v>
      </c>
      <c r="D3" s="25" t="s">
        <v>101</v>
      </c>
      <c r="E3" s="25" t="s">
        <v>102</v>
      </c>
      <c r="F3" s="24" t="s">
        <v>5</v>
      </c>
      <c r="G3" s="24" t="s">
        <v>103</v>
      </c>
      <c r="H3" s="24" t="s">
        <v>7</v>
      </c>
      <c r="I3" s="25" t="s">
        <v>104</v>
      </c>
      <c r="J3" s="25" t="s">
        <v>105</v>
      </c>
      <c r="K3" s="24" t="s">
        <v>106</v>
      </c>
      <c r="L3" s="24" t="s">
        <v>11</v>
      </c>
      <c r="M3" s="24" t="s">
        <v>12</v>
      </c>
      <c r="N3" s="24" t="s">
        <v>13</v>
      </c>
      <c r="O3" s="24" t="s">
        <v>14</v>
      </c>
      <c r="P3" s="24" t="s">
        <v>15</v>
      </c>
      <c r="Q3" s="24" t="s">
        <v>16</v>
      </c>
      <c r="R3" s="24" t="s">
        <v>14</v>
      </c>
      <c r="S3" s="24" t="s">
        <v>17</v>
      </c>
      <c r="T3" s="24" t="s">
        <v>18</v>
      </c>
      <c r="V3" s="56"/>
    </row>
    <row r="4" spans="1:22" ht="15.75" customHeight="1" x14ac:dyDescent="0.35">
      <c r="A4" s="54"/>
      <c r="C4" s="560" t="s">
        <v>107</v>
      </c>
      <c r="D4" s="561"/>
      <c r="E4" s="562"/>
      <c r="F4" s="563"/>
      <c r="G4" s="563"/>
      <c r="H4" s="563"/>
      <c r="I4" s="563"/>
      <c r="J4" s="563"/>
      <c r="K4" s="563"/>
      <c r="L4" s="563"/>
      <c r="M4" s="563"/>
      <c r="N4" s="563"/>
      <c r="O4" s="563"/>
      <c r="P4" s="563"/>
      <c r="Q4" s="563"/>
      <c r="R4" s="563"/>
      <c r="S4" s="563"/>
      <c r="T4" s="564"/>
      <c r="V4" s="54"/>
    </row>
    <row r="5" spans="1:22" ht="28" outlineLevel="1" x14ac:dyDescent="0.35">
      <c r="A5" s="54"/>
      <c r="D5" s="62" t="s">
        <v>497</v>
      </c>
      <c r="E5" s="6"/>
      <c r="F5" s="8"/>
      <c r="G5" s="8"/>
      <c r="H5" s="26"/>
      <c r="I5" s="27"/>
      <c r="J5" s="9"/>
      <c r="K5" s="34"/>
      <c r="L5" s="34"/>
      <c r="M5" s="34"/>
      <c r="N5" s="34"/>
      <c r="O5" s="34"/>
      <c r="P5" s="34"/>
      <c r="Q5" s="34"/>
      <c r="R5" s="34"/>
      <c r="S5" s="34"/>
      <c r="T5" s="34"/>
      <c r="V5" s="54"/>
    </row>
    <row r="6" spans="1:22" ht="70" outlineLevel="1" x14ac:dyDescent="0.35">
      <c r="A6" s="54"/>
      <c r="C6" s="1">
        <v>1</v>
      </c>
      <c r="D6" s="3" t="s">
        <v>498</v>
      </c>
      <c r="E6" s="6"/>
      <c r="F6" s="7"/>
      <c r="G6" s="7"/>
      <c r="H6" s="7"/>
      <c r="I6" s="27">
        <v>1300000</v>
      </c>
      <c r="J6" s="9" t="s">
        <v>499</v>
      </c>
      <c r="K6" s="34" t="s">
        <v>500</v>
      </c>
      <c r="L6" s="34"/>
      <c r="M6" s="34"/>
      <c r="N6" s="34"/>
      <c r="O6" s="34"/>
      <c r="P6" s="34"/>
      <c r="Q6" s="34"/>
      <c r="R6" s="34"/>
      <c r="S6" s="34"/>
      <c r="T6" s="34"/>
      <c r="V6" s="54"/>
    </row>
    <row r="7" spans="1:22" ht="28" outlineLevel="1" x14ac:dyDescent="0.35">
      <c r="A7" s="54"/>
      <c r="C7" s="1">
        <v>2</v>
      </c>
      <c r="D7" s="3" t="s">
        <v>501</v>
      </c>
      <c r="E7" s="6"/>
      <c r="F7" s="7"/>
      <c r="G7" s="7"/>
      <c r="H7" s="7"/>
      <c r="I7" s="27">
        <v>60000</v>
      </c>
      <c r="J7" s="9" t="s">
        <v>499</v>
      </c>
      <c r="K7" s="34" t="s">
        <v>500</v>
      </c>
      <c r="L7" s="34"/>
      <c r="M7" s="34"/>
      <c r="N7" s="34"/>
      <c r="O7" s="34"/>
      <c r="P7" s="34"/>
      <c r="Q7" s="34"/>
      <c r="R7" s="34"/>
      <c r="S7" s="34"/>
      <c r="T7" s="34"/>
      <c r="V7" s="54"/>
    </row>
    <row r="8" spans="1:22" ht="28" outlineLevel="1" x14ac:dyDescent="0.35">
      <c r="A8" s="54"/>
      <c r="C8" s="1">
        <v>3</v>
      </c>
      <c r="D8" s="3" t="s">
        <v>502</v>
      </c>
      <c r="E8" s="6"/>
      <c r="F8" s="7"/>
      <c r="G8" s="7"/>
      <c r="H8" s="7"/>
      <c r="I8" s="27">
        <v>36000</v>
      </c>
      <c r="J8" s="9" t="s">
        <v>499</v>
      </c>
      <c r="K8" s="34" t="s">
        <v>500</v>
      </c>
      <c r="L8" s="34"/>
      <c r="M8" s="34"/>
      <c r="N8" s="34"/>
      <c r="O8" s="34"/>
      <c r="P8" s="34"/>
      <c r="Q8" s="34"/>
      <c r="R8" s="34"/>
      <c r="S8" s="34"/>
      <c r="T8" s="34"/>
      <c r="V8" s="54"/>
    </row>
    <row r="9" spans="1:22" ht="28" outlineLevel="1" x14ac:dyDescent="0.35">
      <c r="A9" s="54"/>
      <c r="C9" s="1">
        <v>4</v>
      </c>
      <c r="D9" s="3" t="s">
        <v>503</v>
      </c>
      <c r="E9" s="6"/>
      <c r="F9" s="7"/>
      <c r="G9" s="7"/>
      <c r="H9" s="7"/>
      <c r="I9" s="27">
        <v>120000</v>
      </c>
      <c r="J9" s="9" t="s">
        <v>499</v>
      </c>
      <c r="K9" s="34" t="s">
        <v>500</v>
      </c>
      <c r="L9" s="34"/>
      <c r="M9" s="34"/>
      <c r="N9" s="34"/>
      <c r="O9" s="34"/>
      <c r="P9" s="34"/>
      <c r="Q9" s="34"/>
      <c r="R9" s="34"/>
      <c r="S9" s="34"/>
      <c r="T9" s="34"/>
      <c r="V9" s="54"/>
    </row>
    <row r="10" spans="1:22" ht="28" outlineLevel="1" x14ac:dyDescent="0.35">
      <c r="A10" s="54"/>
      <c r="C10" s="1">
        <v>5</v>
      </c>
      <c r="D10" s="3" t="s">
        <v>504</v>
      </c>
      <c r="E10" s="6"/>
      <c r="F10" s="7"/>
      <c r="G10" s="7"/>
      <c r="H10" s="7"/>
      <c r="I10" s="27">
        <v>60000</v>
      </c>
      <c r="J10" s="9" t="s">
        <v>499</v>
      </c>
      <c r="K10" s="34" t="s">
        <v>500</v>
      </c>
      <c r="L10" s="34"/>
      <c r="M10" s="34"/>
      <c r="N10" s="34"/>
      <c r="O10" s="34"/>
      <c r="P10" s="34"/>
      <c r="Q10" s="34"/>
      <c r="R10" s="34"/>
      <c r="S10" s="34"/>
      <c r="T10" s="34"/>
      <c r="V10" s="54"/>
    </row>
    <row r="11" spans="1:22" ht="28" outlineLevel="1" x14ac:dyDescent="0.35">
      <c r="A11" s="54"/>
      <c r="C11" s="1">
        <v>6</v>
      </c>
      <c r="D11" s="3" t="s">
        <v>505</v>
      </c>
      <c r="E11" s="6"/>
      <c r="F11" s="7"/>
      <c r="G11" s="7"/>
      <c r="H11" s="7"/>
      <c r="I11" s="27">
        <v>60000</v>
      </c>
      <c r="J11" s="9" t="s">
        <v>499</v>
      </c>
      <c r="K11" s="34" t="s">
        <v>500</v>
      </c>
      <c r="L11" s="34"/>
      <c r="M11" s="34"/>
      <c r="N11" s="34"/>
      <c r="O11" s="34"/>
      <c r="P11" s="34"/>
      <c r="Q11" s="34"/>
      <c r="R11" s="34"/>
      <c r="S11" s="34"/>
      <c r="T11" s="34"/>
      <c r="V11" s="54"/>
    </row>
    <row r="12" spans="1:22" ht="28" outlineLevel="1" x14ac:dyDescent="0.35">
      <c r="A12" s="54"/>
      <c r="C12" s="1">
        <v>7</v>
      </c>
      <c r="D12" s="3" t="s">
        <v>506</v>
      </c>
      <c r="E12" s="6"/>
      <c r="F12" s="7"/>
      <c r="G12" s="7"/>
      <c r="H12" s="7"/>
      <c r="I12" s="27">
        <v>36000</v>
      </c>
      <c r="J12" s="9" t="s">
        <v>499</v>
      </c>
      <c r="K12" s="34" t="s">
        <v>500</v>
      </c>
      <c r="L12" s="34"/>
      <c r="M12" s="34"/>
      <c r="N12" s="34"/>
      <c r="O12" s="34"/>
      <c r="P12" s="34"/>
      <c r="Q12" s="34"/>
      <c r="R12" s="34"/>
      <c r="S12" s="34"/>
      <c r="T12" s="34"/>
      <c r="V12" s="54"/>
    </row>
    <row r="13" spans="1:22" ht="28" outlineLevel="1" x14ac:dyDescent="0.35">
      <c r="A13" s="54"/>
      <c r="C13" s="1">
        <v>8</v>
      </c>
      <c r="D13" s="3" t="s">
        <v>507</v>
      </c>
      <c r="E13" s="6"/>
      <c r="F13" s="7"/>
      <c r="G13" s="7"/>
      <c r="H13" s="7"/>
      <c r="I13" s="27">
        <v>120000</v>
      </c>
      <c r="J13" s="9" t="s">
        <v>499</v>
      </c>
      <c r="K13" s="34" t="s">
        <v>500</v>
      </c>
      <c r="L13" s="34"/>
      <c r="M13" s="34"/>
      <c r="N13" s="34"/>
      <c r="O13" s="34"/>
      <c r="P13" s="34"/>
      <c r="Q13" s="34"/>
      <c r="R13" s="34"/>
      <c r="S13" s="34"/>
      <c r="T13" s="34"/>
      <c r="V13" s="54"/>
    </row>
    <row r="14" spans="1:22" ht="56" outlineLevel="1" x14ac:dyDescent="0.35">
      <c r="A14" s="54"/>
      <c r="C14" s="1">
        <v>9</v>
      </c>
      <c r="D14" s="3" t="s">
        <v>508</v>
      </c>
      <c r="E14" s="6"/>
      <c r="F14" s="7"/>
      <c r="G14" s="7"/>
      <c r="H14" s="7"/>
      <c r="I14" s="27">
        <v>60000</v>
      </c>
      <c r="J14" s="9" t="s">
        <v>499</v>
      </c>
      <c r="K14" s="34" t="s">
        <v>500</v>
      </c>
      <c r="L14" s="34"/>
      <c r="M14" s="34"/>
      <c r="N14" s="34"/>
      <c r="O14" s="34"/>
      <c r="P14" s="34"/>
      <c r="Q14" s="34"/>
      <c r="R14" s="34"/>
      <c r="S14" s="34"/>
      <c r="T14" s="34"/>
      <c r="V14" s="54"/>
    </row>
    <row r="15" spans="1:22" ht="28" outlineLevel="1" x14ac:dyDescent="0.35">
      <c r="A15" s="54"/>
      <c r="C15" s="1">
        <v>10</v>
      </c>
      <c r="D15" s="3" t="s">
        <v>509</v>
      </c>
      <c r="E15" s="6"/>
      <c r="F15" s="7"/>
      <c r="G15" s="7"/>
      <c r="H15" s="7"/>
      <c r="I15" s="27">
        <v>120000</v>
      </c>
      <c r="J15" s="9" t="s">
        <v>499</v>
      </c>
      <c r="K15" s="34" t="s">
        <v>500</v>
      </c>
      <c r="L15" s="34"/>
      <c r="M15" s="34"/>
      <c r="N15" s="34"/>
      <c r="O15" s="34"/>
      <c r="P15" s="34"/>
      <c r="Q15" s="34"/>
      <c r="R15" s="34"/>
      <c r="S15" s="34"/>
      <c r="T15" s="34"/>
      <c r="V15" s="54"/>
    </row>
    <row r="16" spans="1:22" ht="28" outlineLevel="1" x14ac:dyDescent="0.35">
      <c r="A16" s="54"/>
      <c r="C16" s="1">
        <v>11</v>
      </c>
      <c r="D16" s="3" t="s">
        <v>510</v>
      </c>
      <c r="E16" s="6"/>
      <c r="F16" s="7"/>
      <c r="G16" s="7"/>
      <c r="H16" s="7"/>
      <c r="I16" s="27">
        <v>60000</v>
      </c>
      <c r="J16" s="9" t="s">
        <v>499</v>
      </c>
      <c r="K16" s="34" t="s">
        <v>500</v>
      </c>
      <c r="L16" s="34"/>
      <c r="M16" s="34"/>
      <c r="N16" s="34"/>
      <c r="O16" s="34"/>
      <c r="P16" s="34"/>
      <c r="Q16" s="34"/>
      <c r="R16" s="34"/>
      <c r="S16" s="34"/>
      <c r="T16" s="34"/>
      <c r="V16" s="54"/>
    </row>
    <row r="17" spans="1:22" ht="28" outlineLevel="1" x14ac:dyDescent="0.35">
      <c r="A17" s="54"/>
      <c r="C17" s="1">
        <v>12</v>
      </c>
      <c r="D17" s="45" t="s">
        <v>511</v>
      </c>
      <c r="E17" s="46"/>
      <c r="F17" s="46"/>
      <c r="G17" s="46"/>
      <c r="H17" s="46"/>
      <c r="I17" s="27">
        <v>60000</v>
      </c>
      <c r="J17" s="9" t="s">
        <v>499</v>
      </c>
      <c r="K17" s="34" t="s">
        <v>500</v>
      </c>
      <c r="L17" s="34"/>
      <c r="M17" s="34"/>
      <c r="N17" s="34"/>
      <c r="O17" s="34"/>
      <c r="P17" s="34"/>
      <c r="Q17" s="34"/>
      <c r="R17" s="34"/>
      <c r="S17" s="34"/>
      <c r="T17" s="34"/>
      <c r="V17" s="54"/>
    </row>
    <row r="18" spans="1:22" ht="28" outlineLevel="1" x14ac:dyDescent="0.35">
      <c r="A18" s="54"/>
      <c r="C18" s="1">
        <v>13</v>
      </c>
      <c r="D18" s="45" t="s">
        <v>512</v>
      </c>
      <c r="E18" s="46"/>
      <c r="F18" s="46"/>
      <c r="G18" s="46"/>
      <c r="H18" s="46"/>
      <c r="I18" s="27">
        <v>60000</v>
      </c>
      <c r="J18" s="9" t="s">
        <v>499</v>
      </c>
      <c r="K18" s="34" t="s">
        <v>500</v>
      </c>
      <c r="L18" s="46"/>
      <c r="M18" s="46"/>
      <c r="N18" s="46"/>
      <c r="O18" s="46"/>
      <c r="P18" s="46"/>
      <c r="Q18" s="46"/>
      <c r="R18" s="46"/>
      <c r="S18" s="46"/>
      <c r="T18" s="46"/>
      <c r="V18" s="54"/>
    </row>
    <row r="19" spans="1:22" ht="28" outlineLevel="1" x14ac:dyDescent="0.35">
      <c r="A19" s="54"/>
      <c r="C19" s="1">
        <v>14</v>
      </c>
      <c r="D19" s="45" t="s">
        <v>513</v>
      </c>
      <c r="E19" s="46"/>
      <c r="F19" s="46"/>
      <c r="G19" s="46"/>
      <c r="H19" s="46"/>
      <c r="I19" s="27">
        <v>120000</v>
      </c>
      <c r="J19" s="9" t="s">
        <v>499</v>
      </c>
      <c r="K19" s="34" t="s">
        <v>500</v>
      </c>
      <c r="L19" s="46"/>
      <c r="M19" s="46"/>
      <c r="N19" s="46"/>
      <c r="O19" s="46"/>
      <c r="P19" s="46"/>
      <c r="Q19" s="46"/>
      <c r="R19" s="46"/>
      <c r="S19" s="46"/>
      <c r="T19" s="46"/>
      <c r="V19" s="54"/>
    </row>
    <row r="20" spans="1:22" ht="28" outlineLevel="1" x14ac:dyDescent="0.35">
      <c r="A20" s="54"/>
      <c r="C20" s="1">
        <v>15</v>
      </c>
      <c r="D20" s="45" t="s">
        <v>514</v>
      </c>
      <c r="E20" s="46"/>
      <c r="F20" s="46"/>
      <c r="G20" s="46"/>
      <c r="H20" s="46"/>
      <c r="I20" s="27">
        <v>120000</v>
      </c>
      <c r="J20" s="9" t="s">
        <v>499</v>
      </c>
      <c r="K20" s="34" t="s">
        <v>500</v>
      </c>
      <c r="L20" s="46"/>
      <c r="M20" s="46"/>
      <c r="N20" s="46"/>
      <c r="O20" s="46"/>
      <c r="P20" s="46"/>
      <c r="Q20" s="46"/>
      <c r="R20" s="46"/>
      <c r="S20" s="46"/>
      <c r="T20" s="46"/>
      <c r="V20" s="54"/>
    </row>
    <row r="21" spans="1:22" ht="28" outlineLevel="1" x14ac:dyDescent="0.35">
      <c r="A21" s="54"/>
      <c r="C21" s="1">
        <v>16</v>
      </c>
      <c r="D21" s="45" t="s">
        <v>515</v>
      </c>
      <c r="E21" s="46"/>
      <c r="F21" s="46"/>
      <c r="G21" s="46"/>
      <c r="H21" s="46"/>
      <c r="I21" s="27">
        <v>108000</v>
      </c>
      <c r="J21" s="9" t="s">
        <v>499</v>
      </c>
      <c r="K21" s="34" t="s">
        <v>500</v>
      </c>
      <c r="L21" s="46"/>
      <c r="M21" s="46"/>
      <c r="N21" s="46"/>
      <c r="O21" s="46"/>
      <c r="P21" s="46"/>
      <c r="Q21" s="46"/>
      <c r="R21" s="46"/>
      <c r="S21" s="46"/>
      <c r="T21" s="46"/>
      <c r="V21" s="54"/>
    </row>
    <row r="22" spans="1:22" ht="28" outlineLevel="1" x14ac:dyDescent="0.35">
      <c r="A22" s="54"/>
      <c r="C22" s="1">
        <v>17</v>
      </c>
      <c r="D22" s="45" t="s">
        <v>516</v>
      </c>
      <c r="E22" s="46"/>
      <c r="F22" s="46"/>
      <c r="G22" s="46"/>
      <c r="H22" s="46"/>
      <c r="I22" s="27">
        <v>120000</v>
      </c>
      <c r="J22" s="9" t="s">
        <v>499</v>
      </c>
      <c r="K22" s="34" t="s">
        <v>500</v>
      </c>
      <c r="L22" s="46"/>
      <c r="M22" s="46"/>
      <c r="N22" s="46"/>
      <c r="O22" s="46"/>
      <c r="P22" s="46"/>
      <c r="Q22" s="46"/>
      <c r="R22" s="46"/>
      <c r="S22" s="46"/>
      <c r="T22" s="46"/>
      <c r="V22" s="54"/>
    </row>
    <row r="23" spans="1:22" ht="28" outlineLevel="1" x14ac:dyDescent="0.35">
      <c r="A23" s="54"/>
      <c r="C23" s="1">
        <v>18</v>
      </c>
      <c r="D23" s="45" t="s">
        <v>517</v>
      </c>
      <c r="E23" s="46"/>
      <c r="F23" s="46"/>
      <c r="G23" s="46"/>
      <c r="H23" s="46"/>
      <c r="I23" s="27">
        <v>40000</v>
      </c>
      <c r="J23" s="9" t="s">
        <v>499</v>
      </c>
      <c r="K23" s="34" t="s">
        <v>500</v>
      </c>
      <c r="L23" s="46"/>
      <c r="M23" s="46"/>
      <c r="N23" s="46"/>
      <c r="O23" s="46"/>
      <c r="P23" s="46"/>
      <c r="Q23" s="46"/>
      <c r="R23" s="46"/>
      <c r="S23" s="46"/>
      <c r="T23" s="46"/>
      <c r="V23" s="54"/>
    </row>
    <row r="24" spans="1:22" ht="28" outlineLevel="1" x14ac:dyDescent="0.3">
      <c r="A24" s="54"/>
      <c r="C24" s="1">
        <v>19</v>
      </c>
      <c r="D24" s="45" t="s">
        <v>518</v>
      </c>
      <c r="E24" s="46"/>
      <c r="F24" s="46"/>
      <c r="G24" s="46"/>
      <c r="H24" s="46"/>
      <c r="I24" s="361">
        <v>60000</v>
      </c>
      <c r="J24" s="9" t="s">
        <v>499</v>
      </c>
      <c r="K24" s="34" t="s">
        <v>500</v>
      </c>
      <c r="L24" s="46"/>
      <c r="M24" s="46"/>
      <c r="N24" s="46"/>
      <c r="O24" s="46"/>
      <c r="P24" s="46"/>
      <c r="Q24" s="46"/>
      <c r="R24" s="46"/>
      <c r="S24" s="46"/>
      <c r="T24" s="46"/>
      <c r="V24" s="54"/>
    </row>
    <row r="25" spans="1:22" ht="28" outlineLevel="1" x14ac:dyDescent="0.3">
      <c r="A25" s="54"/>
      <c r="C25" s="1">
        <v>20</v>
      </c>
      <c r="D25" s="45" t="s">
        <v>519</v>
      </c>
      <c r="E25" s="46"/>
      <c r="F25" s="46"/>
      <c r="G25" s="46"/>
      <c r="H25" s="46"/>
      <c r="I25" s="362">
        <v>60000</v>
      </c>
      <c r="J25" s="9" t="s">
        <v>499</v>
      </c>
      <c r="K25" s="34" t="s">
        <v>500</v>
      </c>
      <c r="L25" s="46"/>
      <c r="M25" s="46"/>
      <c r="N25" s="46"/>
      <c r="O25" s="46"/>
      <c r="P25" s="46"/>
      <c r="Q25" s="46"/>
      <c r="R25" s="46"/>
      <c r="S25" s="46"/>
      <c r="T25" s="46"/>
      <c r="V25" s="54"/>
    </row>
    <row r="26" spans="1:22" ht="28" outlineLevel="1" x14ac:dyDescent="0.3">
      <c r="A26" s="54"/>
      <c r="C26" s="1">
        <v>21</v>
      </c>
      <c r="D26" s="360" t="s">
        <v>520</v>
      </c>
      <c r="E26" s="46"/>
      <c r="F26" s="46"/>
      <c r="G26" s="46"/>
      <c r="H26" s="46"/>
      <c r="I26" s="361">
        <v>60000</v>
      </c>
      <c r="J26" s="9" t="s">
        <v>499</v>
      </c>
      <c r="K26" s="34" t="s">
        <v>500</v>
      </c>
      <c r="L26" s="46"/>
      <c r="M26" s="46"/>
      <c r="N26" s="46"/>
      <c r="O26" s="46"/>
      <c r="P26" s="46"/>
      <c r="Q26" s="46"/>
      <c r="R26" s="46"/>
      <c r="S26" s="46"/>
      <c r="T26" s="46"/>
      <c r="V26" s="54"/>
    </row>
    <row r="27" spans="1:22" ht="56" outlineLevel="1" x14ac:dyDescent="0.3">
      <c r="A27" s="54"/>
      <c r="C27" s="1">
        <v>22</v>
      </c>
      <c r="D27" s="107" t="s">
        <v>521</v>
      </c>
      <c r="E27" s="46"/>
      <c r="F27" s="46"/>
      <c r="G27" s="46"/>
      <c r="H27" s="46"/>
      <c r="I27" s="362">
        <v>60000</v>
      </c>
      <c r="J27" s="9" t="s">
        <v>499</v>
      </c>
      <c r="K27" s="34" t="s">
        <v>500</v>
      </c>
      <c r="L27" s="46"/>
      <c r="M27" s="46"/>
      <c r="N27" s="46"/>
      <c r="O27" s="46"/>
      <c r="P27" s="46"/>
      <c r="Q27" s="46"/>
      <c r="R27" s="46"/>
      <c r="S27" s="46"/>
      <c r="T27" s="46"/>
      <c r="V27" s="54"/>
    </row>
    <row r="28" spans="1:22" ht="28" outlineLevel="1" x14ac:dyDescent="0.3">
      <c r="A28" s="54"/>
      <c r="C28" s="1">
        <v>23</v>
      </c>
      <c r="D28" s="107" t="s">
        <v>522</v>
      </c>
      <c r="E28" s="46"/>
      <c r="F28" s="46"/>
      <c r="G28" s="46"/>
      <c r="H28" s="46"/>
      <c r="I28" s="362">
        <v>120000</v>
      </c>
      <c r="J28" s="9" t="s">
        <v>499</v>
      </c>
      <c r="K28" s="34" t="s">
        <v>500</v>
      </c>
      <c r="L28" s="46"/>
      <c r="M28" s="46"/>
      <c r="N28" s="46"/>
      <c r="O28" s="46"/>
      <c r="P28" s="46"/>
      <c r="Q28" s="46"/>
      <c r="R28" s="46"/>
      <c r="S28" s="46"/>
      <c r="T28" s="46"/>
      <c r="V28" s="54"/>
    </row>
    <row r="29" spans="1:22" ht="28" outlineLevel="1" x14ac:dyDescent="0.3">
      <c r="A29" s="54"/>
      <c r="C29" s="1">
        <v>24</v>
      </c>
      <c r="D29" s="107" t="s">
        <v>523</v>
      </c>
      <c r="E29" s="46"/>
      <c r="F29" s="46"/>
      <c r="G29" s="46"/>
      <c r="H29" s="46"/>
      <c r="I29" s="362">
        <v>80000</v>
      </c>
      <c r="J29" s="9" t="s">
        <v>499</v>
      </c>
      <c r="K29" s="34" t="s">
        <v>500</v>
      </c>
      <c r="L29" s="46"/>
      <c r="M29" s="46"/>
      <c r="N29" s="46"/>
      <c r="O29" s="46"/>
      <c r="P29" s="46"/>
      <c r="Q29" s="46"/>
      <c r="R29" s="46"/>
      <c r="S29" s="46"/>
      <c r="T29" s="46"/>
      <c r="V29" s="54"/>
    </row>
    <row r="30" spans="1:22" ht="28" outlineLevel="1" x14ac:dyDescent="0.3">
      <c r="A30" s="54"/>
      <c r="C30" s="1">
        <v>25</v>
      </c>
      <c r="D30" s="107" t="s">
        <v>524</v>
      </c>
      <c r="E30" s="46"/>
      <c r="F30" s="46"/>
      <c r="G30" s="46"/>
      <c r="H30" s="46"/>
      <c r="I30" s="362">
        <v>150000</v>
      </c>
      <c r="J30" s="9" t="s">
        <v>499</v>
      </c>
      <c r="K30" s="34" t="s">
        <v>500</v>
      </c>
      <c r="L30" s="46"/>
      <c r="M30" s="46"/>
      <c r="N30" s="46"/>
      <c r="O30" s="46"/>
      <c r="P30" s="46"/>
      <c r="Q30" s="46"/>
      <c r="R30" s="46"/>
      <c r="S30" s="46"/>
      <c r="T30" s="46"/>
      <c r="V30" s="54"/>
    </row>
    <row r="31" spans="1:22" ht="28" outlineLevel="1" x14ac:dyDescent="0.3">
      <c r="A31" s="54"/>
      <c r="C31" s="1">
        <v>26</v>
      </c>
      <c r="D31" s="107" t="s">
        <v>525</v>
      </c>
      <c r="E31" s="46"/>
      <c r="F31" s="46"/>
      <c r="G31" s="46"/>
      <c r="H31" s="46"/>
      <c r="I31" s="362">
        <v>60000</v>
      </c>
      <c r="J31" s="9" t="s">
        <v>499</v>
      </c>
      <c r="K31" s="34" t="s">
        <v>500</v>
      </c>
      <c r="L31" s="46"/>
      <c r="M31" s="46"/>
      <c r="N31" s="46"/>
      <c r="O31" s="46"/>
      <c r="P31" s="46"/>
      <c r="Q31" s="46"/>
      <c r="R31" s="46"/>
      <c r="S31" s="46"/>
      <c r="T31" s="46"/>
      <c r="V31" s="54"/>
    </row>
    <row r="32" spans="1:22" ht="28" outlineLevel="1" x14ac:dyDescent="0.3">
      <c r="A32" s="54"/>
      <c r="C32" s="1">
        <v>27</v>
      </c>
      <c r="D32" s="107" t="s">
        <v>526</v>
      </c>
      <c r="E32" s="46"/>
      <c r="F32" s="46"/>
      <c r="G32" s="46"/>
      <c r="H32" s="46"/>
      <c r="I32" s="362">
        <v>750000</v>
      </c>
      <c r="J32" s="9" t="s">
        <v>499</v>
      </c>
      <c r="K32" s="34" t="s">
        <v>500</v>
      </c>
      <c r="L32" s="46"/>
      <c r="M32" s="46"/>
      <c r="N32" s="46"/>
      <c r="O32" s="46"/>
      <c r="P32" s="46"/>
      <c r="Q32" s="46"/>
      <c r="R32" s="46"/>
      <c r="S32" s="46"/>
      <c r="T32" s="46"/>
      <c r="V32" s="54"/>
    </row>
    <row r="33" spans="1:24" ht="28" outlineLevel="1" x14ac:dyDescent="0.3">
      <c r="A33" s="54"/>
      <c r="C33" s="1">
        <v>28</v>
      </c>
      <c r="D33" s="107" t="s">
        <v>527</v>
      </c>
      <c r="E33" s="46"/>
      <c r="F33" s="46"/>
      <c r="G33" s="46"/>
      <c r="H33" s="46"/>
      <c r="I33" s="362">
        <v>60000</v>
      </c>
      <c r="J33" s="9" t="s">
        <v>499</v>
      </c>
      <c r="K33" s="34" t="s">
        <v>500</v>
      </c>
      <c r="L33" s="46"/>
      <c r="M33" s="46"/>
      <c r="N33" s="46"/>
      <c r="O33" s="46"/>
      <c r="P33" s="46"/>
      <c r="Q33" s="46"/>
      <c r="R33" s="46"/>
      <c r="S33" s="46"/>
      <c r="T33" s="46"/>
      <c r="V33" s="54"/>
    </row>
    <row r="34" spans="1:24" ht="28" outlineLevel="1" x14ac:dyDescent="0.3">
      <c r="A34" s="54"/>
      <c r="C34" s="1">
        <v>29</v>
      </c>
      <c r="D34" s="107" t="s">
        <v>528</v>
      </c>
      <c r="E34" s="46"/>
      <c r="F34" s="46"/>
      <c r="G34" s="46"/>
      <c r="H34" s="46"/>
      <c r="I34" s="362">
        <v>120000</v>
      </c>
      <c r="J34" s="9" t="s">
        <v>499</v>
      </c>
      <c r="K34" s="34" t="s">
        <v>500</v>
      </c>
      <c r="L34" s="46"/>
      <c r="M34" s="46"/>
      <c r="N34" s="46"/>
      <c r="O34" s="46"/>
      <c r="P34" s="46"/>
      <c r="Q34" s="46"/>
      <c r="R34" s="46"/>
      <c r="S34" s="46"/>
      <c r="T34" s="46"/>
      <c r="V34" s="54"/>
    </row>
    <row r="35" spans="1:24" ht="28" outlineLevel="1" x14ac:dyDescent="0.3">
      <c r="A35" s="54"/>
      <c r="C35" s="1">
        <v>30</v>
      </c>
      <c r="D35" s="107" t="s">
        <v>529</v>
      </c>
      <c r="E35" s="46"/>
      <c r="F35" s="46"/>
      <c r="G35" s="46"/>
      <c r="H35" s="46"/>
      <c r="I35" s="362">
        <v>45000</v>
      </c>
      <c r="J35" s="9" t="s">
        <v>499</v>
      </c>
      <c r="K35" s="34" t="s">
        <v>500</v>
      </c>
      <c r="L35" s="46"/>
      <c r="M35" s="46"/>
      <c r="N35" s="46"/>
      <c r="O35" s="46"/>
      <c r="P35" s="46"/>
      <c r="Q35" s="46"/>
      <c r="R35" s="46"/>
      <c r="S35" s="46"/>
      <c r="T35" s="46"/>
      <c r="V35" s="54"/>
    </row>
    <row r="36" spans="1:24" ht="28" outlineLevel="1" x14ac:dyDescent="0.3">
      <c r="A36" s="54"/>
      <c r="C36" s="1">
        <v>31</v>
      </c>
      <c r="D36" s="107" t="s">
        <v>530</v>
      </c>
      <c r="E36" s="46"/>
      <c r="F36" s="46"/>
      <c r="G36" s="46"/>
      <c r="H36" s="46"/>
      <c r="I36" s="362">
        <v>170000</v>
      </c>
      <c r="J36" s="9" t="s">
        <v>499</v>
      </c>
      <c r="K36" s="34" t="s">
        <v>500</v>
      </c>
      <c r="L36" s="46"/>
      <c r="M36" s="46"/>
      <c r="N36" s="46"/>
      <c r="O36" s="46"/>
      <c r="P36" s="46"/>
      <c r="Q36" s="46"/>
      <c r="R36" s="46"/>
      <c r="S36" s="46"/>
      <c r="T36" s="46"/>
      <c r="V36" s="54"/>
    </row>
    <row r="37" spans="1:24" ht="28" outlineLevel="1" x14ac:dyDescent="0.3">
      <c r="A37" s="54"/>
      <c r="C37" s="1">
        <v>32</v>
      </c>
      <c r="D37" s="107" t="s">
        <v>531</v>
      </c>
      <c r="E37" s="46"/>
      <c r="F37" s="46"/>
      <c r="G37" s="46"/>
      <c r="H37" s="46"/>
      <c r="I37" s="362">
        <v>60000</v>
      </c>
      <c r="J37" s="9" t="s">
        <v>499</v>
      </c>
      <c r="K37" s="34" t="s">
        <v>500</v>
      </c>
      <c r="L37" s="46"/>
      <c r="M37" s="46"/>
      <c r="N37" s="46"/>
      <c r="O37" s="46"/>
      <c r="P37" s="46"/>
      <c r="Q37" s="46"/>
      <c r="R37" s="46"/>
      <c r="S37" s="46"/>
      <c r="T37" s="46"/>
      <c r="V37" s="54"/>
    </row>
    <row r="38" spans="1:24" ht="28" outlineLevel="1" x14ac:dyDescent="0.3">
      <c r="A38" s="54"/>
      <c r="C38" s="1">
        <v>33</v>
      </c>
      <c r="D38" s="107" t="s">
        <v>532</v>
      </c>
      <c r="E38" s="46"/>
      <c r="F38" s="46"/>
      <c r="G38" s="46"/>
      <c r="H38" s="46"/>
      <c r="I38" s="362">
        <v>30000</v>
      </c>
      <c r="J38" s="9" t="s">
        <v>499</v>
      </c>
      <c r="K38" s="34" t="s">
        <v>500</v>
      </c>
      <c r="L38" s="46"/>
      <c r="M38" s="46"/>
      <c r="N38" s="46"/>
      <c r="O38" s="46"/>
      <c r="P38" s="46"/>
      <c r="Q38" s="46"/>
      <c r="R38" s="46"/>
      <c r="S38" s="46"/>
      <c r="T38" s="46"/>
      <c r="V38" s="54"/>
    </row>
    <row r="39" spans="1:24" ht="28" outlineLevel="1" x14ac:dyDescent="0.3">
      <c r="A39" s="54"/>
      <c r="C39" s="1">
        <v>34</v>
      </c>
      <c r="D39" s="107" t="s">
        <v>533</v>
      </c>
      <c r="E39" s="46"/>
      <c r="F39" s="46"/>
      <c r="G39" s="46"/>
      <c r="H39" s="46"/>
      <c r="I39" s="362">
        <v>70000</v>
      </c>
      <c r="J39" s="9" t="s">
        <v>499</v>
      </c>
      <c r="K39" s="34" t="s">
        <v>500</v>
      </c>
      <c r="L39" s="46"/>
      <c r="M39" s="46"/>
      <c r="N39" s="46"/>
      <c r="O39" s="46"/>
      <c r="P39" s="46"/>
      <c r="Q39" s="46"/>
      <c r="R39" s="46"/>
      <c r="S39" s="46"/>
      <c r="T39" s="46"/>
      <c r="V39" s="54"/>
    </row>
    <row r="40" spans="1:24" ht="14.25" customHeight="1" outlineLevel="1" x14ac:dyDescent="0.35">
      <c r="A40" s="54"/>
      <c r="C40" s="579" t="s">
        <v>108</v>
      </c>
      <c r="D40" s="580"/>
      <c r="E40" s="46"/>
      <c r="F40" s="46"/>
      <c r="G40" s="46"/>
      <c r="H40" s="46"/>
      <c r="I40" s="50">
        <f>SUM(I6:I39)</f>
        <v>4615000</v>
      </c>
      <c r="J40" s="46"/>
      <c r="K40" s="46"/>
      <c r="L40" s="46"/>
      <c r="M40" s="46"/>
      <c r="N40" s="46"/>
      <c r="O40" s="46"/>
      <c r="P40" s="46"/>
      <c r="Q40" s="46"/>
      <c r="R40" s="46"/>
      <c r="S40" s="46"/>
      <c r="T40" s="46"/>
      <c r="V40" s="54"/>
    </row>
    <row r="41" spans="1:24" x14ac:dyDescent="0.35">
      <c r="A41" s="54"/>
      <c r="D41" s="47" t="s">
        <v>109</v>
      </c>
      <c r="E41" s="562"/>
      <c r="F41" s="563"/>
      <c r="G41" s="563"/>
      <c r="H41" s="563"/>
      <c r="I41" s="563"/>
      <c r="J41" s="563"/>
      <c r="K41" s="563"/>
      <c r="L41" s="563"/>
      <c r="M41" s="563"/>
      <c r="N41" s="563"/>
      <c r="O41" s="563"/>
      <c r="P41" s="563"/>
      <c r="Q41" s="563"/>
      <c r="R41" s="563"/>
      <c r="S41" s="563"/>
      <c r="T41" s="564"/>
      <c r="V41" s="54"/>
    </row>
    <row r="42" spans="1:24" ht="24.75" customHeight="1" outlineLevel="1" x14ac:dyDescent="0.35">
      <c r="A42" s="54"/>
      <c r="C42" s="1">
        <v>1</v>
      </c>
      <c r="D42" s="359" t="s">
        <v>534</v>
      </c>
      <c r="E42" s="7"/>
      <c r="F42" s="26"/>
      <c r="G42" s="26"/>
      <c r="H42" s="26"/>
      <c r="I42" s="27">
        <v>700000</v>
      </c>
      <c r="J42" s="44" t="s">
        <v>40</v>
      </c>
      <c r="K42" s="73" t="s">
        <v>535</v>
      </c>
      <c r="L42" s="73" t="s">
        <v>536</v>
      </c>
      <c r="M42" s="73" t="s">
        <v>537</v>
      </c>
      <c r="N42" s="73" t="s">
        <v>538</v>
      </c>
      <c r="O42" s="73" t="s">
        <v>539</v>
      </c>
      <c r="P42" s="73" t="s">
        <v>540</v>
      </c>
      <c r="Q42" s="73" t="s">
        <v>541</v>
      </c>
      <c r="R42" s="73" t="s">
        <v>542</v>
      </c>
      <c r="S42" s="73" t="s">
        <v>543</v>
      </c>
      <c r="T42" s="73" t="s">
        <v>544</v>
      </c>
      <c r="U42" s="73"/>
      <c r="V42" s="54"/>
    </row>
    <row r="43" spans="1:24" ht="15.5" outlineLevel="1" x14ac:dyDescent="0.35">
      <c r="A43" s="54"/>
      <c r="C43" s="1">
        <v>2</v>
      </c>
      <c r="D43" s="359" t="s">
        <v>545</v>
      </c>
      <c r="E43" s="6"/>
      <c r="F43" s="6"/>
      <c r="G43" s="8"/>
      <c r="H43" s="8"/>
      <c r="I43" s="27">
        <v>800000</v>
      </c>
      <c r="J43" s="9" t="s">
        <v>40</v>
      </c>
      <c r="K43" s="34" t="s">
        <v>546</v>
      </c>
      <c r="L43" s="34"/>
      <c r="M43" s="34"/>
      <c r="N43" s="34"/>
      <c r="O43" s="34"/>
      <c r="P43" s="34"/>
      <c r="Q43" s="34"/>
      <c r="R43" s="34"/>
      <c r="S43" s="34"/>
      <c r="T43" s="34"/>
      <c r="V43" s="54"/>
      <c r="X43" s="73"/>
    </row>
    <row r="44" spans="1:24" outlineLevel="1" x14ac:dyDescent="0.35">
      <c r="A44" s="54"/>
      <c r="C44" s="1">
        <v>3</v>
      </c>
      <c r="D44" s="3" t="s">
        <v>547</v>
      </c>
      <c r="E44" s="6"/>
      <c r="F44" s="7"/>
      <c r="G44" s="7"/>
      <c r="H44" s="7"/>
      <c r="I44" s="27">
        <v>1000000</v>
      </c>
      <c r="J44" s="7" t="s">
        <v>548</v>
      </c>
      <c r="K44" s="75">
        <v>45474</v>
      </c>
      <c r="L44" s="7"/>
      <c r="M44" s="7"/>
      <c r="N44" s="7"/>
      <c r="O44" s="7"/>
      <c r="P44" s="7"/>
      <c r="Q44" s="7"/>
      <c r="R44" s="7"/>
      <c r="S44" s="7"/>
      <c r="T44" s="7"/>
      <c r="V44" s="54"/>
    </row>
    <row r="45" spans="1:24" outlineLevel="1" x14ac:dyDescent="0.35">
      <c r="A45" s="54"/>
      <c r="C45" s="1">
        <v>4</v>
      </c>
      <c r="D45" s="4" t="s">
        <v>549</v>
      </c>
      <c r="E45" s="6"/>
      <c r="F45" s="8"/>
      <c r="G45" s="8"/>
      <c r="H45" s="26"/>
      <c r="I45" s="27">
        <v>1000000</v>
      </c>
      <c r="J45" s="7" t="s">
        <v>548</v>
      </c>
      <c r="K45" s="8" t="s">
        <v>406</v>
      </c>
      <c r="L45" s="8"/>
      <c r="M45" s="8"/>
      <c r="N45" s="8"/>
      <c r="O45" s="8"/>
      <c r="P45" s="8"/>
      <c r="Q45" s="8"/>
      <c r="R45" s="8"/>
      <c r="S45" s="8"/>
      <c r="T45" s="8"/>
      <c r="V45" s="54"/>
    </row>
    <row r="46" spans="1:24" outlineLevel="1" x14ac:dyDescent="0.35">
      <c r="A46" s="54"/>
      <c r="C46" s="1">
        <v>5</v>
      </c>
      <c r="D46" s="62" t="s">
        <v>550</v>
      </c>
      <c r="E46" s="6"/>
      <c r="F46" s="8"/>
      <c r="G46" s="8"/>
      <c r="H46" s="26"/>
      <c r="I46" s="27"/>
      <c r="J46" s="74"/>
      <c r="K46" s="74"/>
      <c r="L46" s="8"/>
      <c r="M46" s="8"/>
      <c r="N46" s="8"/>
      <c r="O46" s="8"/>
      <c r="P46" s="8"/>
      <c r="Q46" s="8"/>
      <c r="R46" s="8"/>
      <c r="S46" s="8"/>
      <c r="T46" s="8"/>
      <c r="V46" s="54"/>
    </row>
    <row r="47" spans="1:24" ht="28" outlineLevel="1" x14ac:dyDescent="0.3">
      <c r="A47" s="54"/>
      <c r="D47" s="363" t="s">
        <v>551</v>
      </c>
      <c r="E47" s="6"/>
      <c r="F47" s="8"/>
      <c r="G47" s="8"/>
      <c r="H47" s="26"/>
      <c r="I47" s="361">
        <v>50000</v>
      </c>
      <c r="J47" s="9" t="s">
        <v>499</v>
      </c>
      <c r="K47" s="8" t="s">
        <v>500</v>
      </c>
      <c r="L47" s="8"/>
      <c r="M47" s="8"/>
      <c r="N47" s="8"/>
      <c r="O47" s="8"/>
      <c r="P47" s="8"/>
      <c r="Q47" s="8"/>
      <c r="R47" s="8"/>
      <c r="S47" s="8"/>
      <c r="T47" s="8"/>
      <c r="V47" s="54"/>
    </row>
    <row r="48" spans="1:24" ht="42" outlineLevel="1" x14ac:dyDescent="0.3">
      <c r="A48" s="54"/>
      <c r="D48" s="107" t="s">
        <v>552</v>
      </c>
      <c r="E48" s="6"/>
      <c r="F48" s="8"/>
      <c r="G48" s="8"/>
      <c r="H48" s="26"/>
      <c r="I48" s="362">
        <v>100000</v>
      </c>
      <c r="J48" s="9" t="s">
        <v>499</v>
      </c>
      <c r="K48" s="8" t="s">
        <v>500</v>
      </c>
      <c r="L48" s="8"/>
      <c r="M48" s="8"/>
      <c r="N48" s="8"/>
      <c r="O48" s="8"/>
      <c r="P48" s="8"/>
      <c r="Q48" s="8"/>
      <c r="R48" s="8"/>
      <c r="S48" s="8"/>
      <c r="T48" s="8"/>
      <c r="V48" s="54"/>
    </row>
    <row r="49" spans="1:22" ht="42" outlineLevel="1" x14ac:dyDescent="0.3">
      <c r="A49" s="54"/>
      <c r="D49" s="107" t="s">
        <v>553</v>
      </c>
      <c r="E49" s="6"/>
      <c r="F49" s="8"/>
      <c r="G49" s="8"/>
      <c r="H49" s="26"/>
      <c r="I49" s="362">
        <v>100000</v>
      </c>
      <c r="J49" s="9" t="s">
        <v>499</v>
      </c>
      <c r="K49" s="8" t="s">
        <v>500</v>
      </c>
      <c r="L49" s="8"/>
      <c r="M49" s="8"/>
      <c r="N49" s="8"/>
      <c r="O49" s="8"/>
      <c r="P49" s="8"/>
      <c r="Q49" s="8"/>
      <c r="R49" s="8"/>
      <c r="S49" s="8"/>
      <c r="T49" s="8"/>
      <c r="V49" s="54"/>
    </row>
    <row r="50" spans="1:22" ht="42" outlineLevel="1" x14ac:dyDescent="0.3">
      <c r="A50" s="54"/>
      <c r="D50" s="107" t="s">
        <v>554</v>
      </c>
      <c r="E50" s="6"/>
      <c r="F50" s="8"/>
      <c r="G50" s="8"/>
      <c r="H50" s="26"/>
      <c r="I50" s="362">
        <v>15000</v>
      </c>
      <c r="J50" s="9" t="s">
        <v>499</v>
      </c>
      <c r="K50" s="8" t="s">
        <v>500</v>
      </c>
      <c r="L50" s="8"/>
      <c r="M50" s="8"/>
      <c r="N50" s="8"/>
      <c r="O50" s="8"/>
      <c r="P50" s="8"/>
      <c r="Q50" s="8"/>
      <c r="R50" s="8"/>
      <c r="S50" s="8"/>
      <c r="T50" s="8"/>
      <c r="V50" s="54"/>
    </row>
    <row r="51" spans="1:22" ht="28" outlineLevel="1" x14ac:dyDescent="0.3">
      <c r="A51" s="54"/>
      <c r="D51" s="107" t="s">
        <v>555</v>
      </c>
      <c r="E51" s="6"/>
      <c r="F51" s="8"/>
      <c r="G51" s="8"/>
      <c r="H51" s="26"/>
      <c r="I51" s="362">
        <v>40300</v>
      </c>
      <c r="J51" s="9" t="s">
        <v>499</v>
      </c>
      <c r="K51" s="8" t="s">
        <v>500</v>
      </c>
      <c r="L51" s="8"/>
      <c r="M51" s="8"/>
      <c r="N51" s="8"/>
      <c r="O51" s="8"/>
      <c r="P51" s="8"/>
      <c r="Q51" s="8"/>
      <c r="R51" s="8"/>
      <c r="S51" s="8"/>
      <c r="T51" s="8"/>
      <c r="V51" s="54"/>
    </row>
    <row r="52" spans="1:22" ht="42" outlineLevel="1" x14ac:dyDescent="0.3">
      <c r="A52" s="54"/>
      <c r="D52" s="107" t="s">
        <v>556</v>
      </c>
      <c r="E52" s="6"/>
      <c r="F52" s="8"/>
      <c r="G52" s="8"/>
      <c r="H52" s="26"/>
      <c r="I52" s="362">
        <v>70000</v>
      </c>
      <c r="J52" s="9" t="s">
        <v>499</v>
      </c>
      <c r="K52" s="8" t="s">
        <v>500</v>
      </c>
      <c r="L52" s="8"/>
      <c r="M52" s="8"/>
      <c r="N52" s="8"/>
      <c r="O52" s="8"/>
      <c r="P52" s="8"/>
      <c r="Q52" s="8"/>
      <c r="R52" s="8"/>
      <c r="S52" s="8"/>
      <c r="T52" s="8"/>
      <c r="V52" s="54"/>
    </row>
    <row r="53" spans="1:22" ht="28" outlineLevel="1" x14ac:dyDescent="0.3">
      <c r="A53" s="54"/>
      <c r="D53" s="107" t="s">
        <v>557</v>
      </c>
      <c r="E53" s="6"/>
      <c r="F53" s="8"/>
      <c r="G53" s="8"/>
      <c r="H53" s="26"/>
      <c r="I53" s="362">
        <v>50000</v>
      </c>
      <c r="J53" s="9" t="s">
        <v>499</v>
      </c>
      <c r="K53" s="8" t="s">
        <v>500</v>
      </c>
      <c r="L53" s="8"/>
      <c r="M53" s="8"/>
      <c r="N53" s="8"/>
      <c r="O53" s="8"/>
      <c r="P53" s="8"/>
      <c r="Q53" s="8"/>
      <c r="R53" s="8"/>
      <c r="S53" s="8"/>
      <c r="T53" s="8"/>
      <c r="V53" s="54"/>
    </row>
    <row r="54" spans="1:22" outlineLevel="1" x14ac:dyDescent="0.3">
      <c r="A54" s="54"/>
      <c r="D54" s="140" t="s">
        <v>558</v>
      </c>
      <c r="E54" s="6"/>
      <c r="F54" s="8"/>
      <c r="G54" s="8"/>
      <c r="H54" s="26"/>
      <c r="I54" s="364">
        <f>SUM(I47:I53)</f>
        <v>425300</v>
      </c>
      <c r="J54" s="9"/>
      <c r="K54" s="8"/>
      <c r="L54" s="8"/>
      <c r="M54" s="8"/>
      <c r="N54" s="8"/>
      <c r="O54" s="8"/>
      <c r="P54" s="8"/>
      <c r="Q54" s="8"/>
      <c r="R54" s="8"/>
      <c r="S54" s="8"/>
      <c r="T54" s="8"/>
      <c r="V54" s="54"/>
    </row>
    <row r="55" spans="1:22" outlineLevel="1" x14ac:dyDescent="0.35">
      <c r="A55" s="54"/>
      <c r="C55" s="1">
        <v>6</v>
      </c>
      <c r="D55" s="62" t="s">
        <v>559</v>
      </c>
      <c r="E55" s="6"/>
      <c r="F55" s="8"/>
      <c r="G55" s="8"/>
      <c r="H55" s="26"/>
      <c r="I55" s="27"/>
      <c r="J55" s="74"/>
      <c r="K55" s="74"/>
      <c r="L55" s="8"/>
      <c r="M55" s="8"/>
      <c r="N55" s="8"/>
      <c r="O55" s="8"/>
      <c r="P55" s="8"/>
      <c r="Q55" s="8"/>
      <c r="R55" s="8"/>
      <c r="S55" s="8"/>
      <c r="T55" s="8"/>
      <c r="V55" s="54"/>
    </row>
    <row r="56" spans="1:22" ht="42" outlineLevel="1" x14ac:dyDescent="0.3">
      <c r="A56" s="54"/>
      <c r="D56" s="360" t="s">
        <v>560</v>
      </c>
      <c r="E56" s="6"/>
      <c r="F56" s="8"/>
      <c r="G56" s="8"/>
      <c r="H56" s="26"/>
      <c r="I56" s="361">
        <v>150000</v>
      </c>
      <c r="J56" s="9" t="s">
        <v>499</v>
      </c>
      <c r="K56" s="8" t="s">
        <v>500</v>
      </c>
      <c r="L56" s="8"/>
      <c r="M56" s="8"/>
      <c r="N56" s="8"/>
      <c r="O56" s="8"/>
      <c r="P56" s="8"/>
      <c r="Q56" s="8"/>
      <c r="R56" s="8"/>
      <c r="S56" s="8"/>
      <c r="T56" s="8"/>
      <c r="V56" s="54"/>
    </row>
    <row r="57" spans="1:22" ht="42" outlineLevel="1" x14ac:dyDescent="0.3">
      <c r="A57" s="54"/>
      <c r="D57" s="365" t="s">
        <v>561</v>
      </c>
      <c r="E57" s="6"/>
      <c r="F57" s="8"/>
      <c r="G57" s="8"/>
      <c r="H57" s="26"/>
      <c r="I57" s="366">
        <v>100000</v>
      </c>
      <c r="J57" s="9" t="s">
        <v>499</v>
      </c>
      <c r="K57" s="8" t="s">
        <v>500</v>
      </c>
      <c r="L57" s="8"/>
      <c r="M57" s="8"/>
      <c r="N57" s="8"/>
      <c r="O57" s="8"/>
      <c r="P57" s="8"/>
      <c r="Q57" s="8"/>
      <c r="R57" s="8"/>
      <c r="S57" s="8"/>
      <c r="T57" s="8"/>
      <c r="V57" s="54"/>
    </row>
    <row r="58" spans="1:22" ht="42" outlineLevel="1" x14ac:dyDescent="0.3">
      <c r="A58" s="54"/>
      <c r="D58" s="365" t="s">
        <v>562</v>
      </c>
      <c r="E58" s="6"/>
      <c r="F58" s="8"/>
      <c r="G58" s="8"/>
      <c r="H58" s="26"/>
      <c r="I58" s="366">
        <v>100000</v>
      </c>
      <c r="J58" s="9" t="s">
        <v>499</v>
      </c>
      <c r="K58" s="8" t="s">
        <v>500</v>
      </c>
      <c r="L58" s="8"/>
      <c r="M58" s="8"/>
      <c r="N58" s="8"/>
      <c r="O58" s="8"/>
      <c r="P58" s="8"/>
      <c r="Q58" s="8"/>
      <c r="R58" s="8"/>
      <c r="S58" s="8"/>
      <c r="T58" s="8"/>
      <c r="V58" s="54"/>
    </row>
    <row r="59" spans="1:22" ht="42" outlineLevel="1" x14ac:dyDescent="0.3">
      <c r="A59" s="54"/>
      <c r="D59" s="365" t="s">
        <v>563</v>
      </c>
      <c r="E59" s="6"/>
      <c r="F59" s="8"/>
      <c r="G59" s="8"/>
      <c r="H59" s="26"/>
      <c r="I59" s="366">
        <v>10000</v>
      </c>
      <c r="J59" s="9" t="s">
        <v>499</v>
      </c>
      <c r="K59" s="8" t="s">
        <v>500</v>
      </c>
      <c r="L59" s="8"/>
      <c r="M59" s="8"/>
      <c r="N59" s="8"/>
      <c r="O59" s="8"/>
      <c r="P59" s="8"/>
      <c r="Q59" s="8"/>
      <c r="R59" s="8"/>
      <c r="S59" s="8"/>
      <c r="T59" s="8"/>
      <c r="V59" s="54"/>
    </row>
    <row r="60" spans="1:22" ht="42" outlineLevel="1" x14ac:dyDescent="0.3">
      <c r="A60" s="54"/>
      <c r="D60" s="107" t="s">
        <v>564</v>
      </c>
      <c r="E60" s="6"/>
      <c r="F60" s="8"/>
      <c r="G60" s="8"/>
      <c r="H60" s="26"/>
      <c r="I60" s="362">
        <v>150000</v>
      </c>
      <c r="J60" s="9" t="s">
        <v>499</v>
      </c>
      <c r="K60" s="8" t="s">
        <v>500</v>
      </c>
      <c r="L60" s="8"/>
      <c r="M60" s="8"/>
      <c r="N60" s="8"/>
      <c r="O60" s="8"/>
      <c r="P60" s="8"/>
      <c r="Q60" s="8"/>
      <c r="R60" s="8"/>
      <c r="S60" s="8"/>
      <c r="T60" s="8"/>
      <c r="V60" s="54"/>
    </row>
    <row r="61" spans="1:22" ht="28" outlineLevel="1" x14ac:dyDescent="0.3">
      <c r="A61" s="54"/>
      <c r="D61" s="107" t="s">
        <v>565</v>
      </c>
      <c r="E61" s="6"/>
      <c r="F61" s="8"/>
      <c r="G61" s="8"/>
      <c r="H61" s="26"/>
      <c r="I61" s="362">
        <v>68113</v>
      </c>
      <c r="J61" s="9" t="s">
        <v>499</v>
      </c>
      <c r="K61" s="8" t="s">
        <v>500</v>
      </c>
      <c r="L61" s="8"/>
      <c r="M61" s="8"/>
      <c r="N61" s="8"/>
      <c r="O61" s="8"/>
      <c r="P61" s="8"/>
      <c r="Q61" s="8"/>
      <c r="R61" s="8"/>
      <c r="S61" s="8"/>
      <c r="T61" s="8"/>
      <c r="V61" s="54"/>
    </row>
    <row r="62" spans="1:22" ht="28" outlineLevel="1" x14ac:dyDescent="0.3">
      <c r="A62" s="54"/>
      <c r="D62" s="107" t="s">
        <v>566</v>
      </c>
      <c r="E62" s="6"/>
      <c r="F62" s="8"/>
      <c r="G62" s="8"/>
      <c r="H62" s="26"/>
      <c r="I62" s="362">
        <v>129976</v>
      </c>
      <c r="J62" s="9" t="s">
        <v>499</v>
      </c>
      <c r="K62" s="8" t="s">
        <v>500</v>
      </c>
      <c r="L62" s="8"/>
      <c r="M62" s="8"/>
      <c r="N62" s="8"/>
      <c r="O62" s="8"/>
      <c r="P62" s="8"/>
      <c r="Q62" s="8"/>
      <c r="R62" s="8"/>
      <c r="S62" s="8"/>
      <c r="T62" s="8"/>
      <c r="V62" s="54"/>
    </row>
    <row r="63" spans="1:22" ht="28" outlineLevel="1" x14ac:dyDescent="0.3">
      <c r="A63" s="54"/>
      <c r="D63" s="365" t="s">
        <v>567</v>
      </c>
      <c r="E63" s="6"/>
      <c r="F63" s="8"/>
      <c r="G63" s="8"/>
      <c r="H63" s="26"/>
      <c r="I63" s="366">
        <v>100000</v>
      </c>
      <c r="J63" s="9" t="s">
        <v>499</v>
      </c>
      <c r="K63" s="8" t="s">
        <v>500</v>
      </c>
      <c r="L63" s="8"/>
      <c r="M63" s="8"/>
      <c r="N63" s="8"/>
      <c r="O63" s="8"/>
      <c r="P63" s="8"/>
      <c r="Q63" s="8"/>
      <c r="R63" s="8"/>
      <c r="S63" s="8"/>
      <c r="T63" s="8"/>
      <c r="V63" s="54"/>
    </row>
    <row r="64" spans="1:22" ht="42" outlineLevel="1" x14ac:dyDescent="0.3">
      <c r="A64" s="54"/>
      <c r="D64" s="365" t="s">
        <v>568</v>
      </c>
      <c r="E64" s="6"/>
      <c r="F64" s="8"/>
      <c r="G64" s="8"/>
      <c r="H64" s="26"/>
      <c r="I64" s="366">
        <v>100658</v>
      </c>
      <c r="J64" s="9" t="s">
        <v>499</v>
      </c>
      <c r="K64" s="8" t="s">
        <v>500</v>
      </c>
      <c r="L64" s="8"/>
      <c r="M64" s="8"/>
      <c r="N64" s="8"/>
      <c r="O64" s="8"/>
      <c r="P64" s="8"/>
      <c r="Q64" s="8"/>
      <c r="R64" s="8"/>
      <c r="S64" s="8"/>
      <c r="T64" s="8"/>
      <c r="V64" s="54"/>
    </row>
    <row r="65" spans="1:22" ht="28" outlineLevel="1" x14ac:dyDescent="0.3">
      <c r="A65" s="54"/>
      <c r="D65" s="365" t="s">
        <v>557</v>
      </c>
      <c r="E65" s="6"/>
      <c r="F65" s="8"/>
      <c r="G65" s="8"/>
      <c r="H65" s="26"/>
      <c r="I65" s="366">
        <v>50000</v>
      </c>
      <c r="J65" s="9" t="s">
        <v>499</v>
      </c>
      <c r="K65" s="8" t="s">
        <v>500</v>
      </c>
      <c r="L65" s="8"/>
      <c r="M65" s="8"/>
      <c r="N65" s="8"/>
      <c r="O65" s="8"/>
      <c r="P65" s="8"/>
      <c r="Q65" s="8"/>
      <c r="R65" s="8"/>
      <c r="S65" s="8"/>
      <c r="T65" s="8"/>
      <c r="V65" s="54"/>
    </row>
    <row r="66" spans="1:22" ht="21" customHeight="1" outlineLevel="1" x14ac:dyDescent="0.35">
      <c r="A66" s="54"/>
      <c r="D66" s="62" t="s">
        <v>569</v>
      </c>
      <c r="E66" s="6"/>
      <c r="F66" s="8"/>
      <c r="G66" s="8"/>
      <c r="H66" s="26"/>
      <c r="I66" s="50">
        <f>SUM(I56:I65)</f>
        <v>958747</v>
      </c>
      <c r="J66" s="9"/>
      <c r="K66" s="8"/>
      <c r="L66" s="8"/>
      <c r="M66" s="8"/>
      <c r="N66" s="8"/>
      <c r="O66" s="8"/>
      <c r="P66" s="8"/>
      <c r="Q66" s="8"/>
      <c r="R66" s="8"/>
      <c r="S66" s="8"/>
      <c r="T66" s="8"/>
      <c r="V66" s="54"/>
    </row>
    <row r="67" spans="1:22" ht="28" outlineLevel="1" x14ac:dyDescent="0.35">
      <c r="A67" s="54"/>
      <c r="C67" s="1">
        <v>7</v>
      </c>
      <c r="D67" s="62" t="s">
        <v>570</v>
      </c>
      <c r="E67" s="6"/>
      <c r="F67" s="8"/>
      <c r="G67" s="8"/>
      <c r="H67" s="26"/>
      <c r="I67" s="27"/>
      <c r="J67" s="74"/>
      <c r="K67" s="74"/>
      <c r="L67" s="8"/>
      <c r="M67" s="8"/>
      <c r="N67" s="8"/>
      <c r="O67" s="8"/>
      <c r="P67" s="8"/>
      <c r="Q67" s="8"/>
      <c r="R67" s="8"/>
      <c r="S67" s="8"/>
      <c r="T67" s="8"/>
      <c r="V67" s="54"/>
    </row>
    <row r="68" spans="1:22" ht="28" outlineLevel="1" x14ac:dyDescent="0.3">
      <c r="A68" s="54"/>
      <c r="D68" s="360" t="s">
        <v>571</v>
      </c>
      <c r="E68" s="6"/>
      <c r="F68" s="8"/>
      <c r="G68" s="8"/>
      <c r="H68" s="26"/>
      <c r="I68" s="361">
        <v>150000</v>
      </c>
      <c r="J68" s="9" t="s">
        <v>499</v>
      </c>
      <c r="K68" s="8" t="s">
        <v>500</v>
      </c>
      <c r="L68" s="8"/>
      <c r="M68" s="8"/>
      <c r="N68" s="8"/>
      <c r="O68" s="8"/>
      <c r="P68" s="8"/>
      <c r="Q68" s="8"/>
      <c r="R68" s="8"/>
      <c r="S68" s="8"/>
      <c r="T68" s="8"/>
      <c r="V68" s="54"/>
    </row>
    <row r="69" spans="1:22" ht="28" outlineLevel="1" x14ac:dyDescent="0.3">
      <c r="A69" s="54"/>
      <c r="D69" s="107" t="s">
        <v>572</v>
      </c>
      <c r="E69" s="6"/>
      <c r="F69" s="8"/>
      <c r="G69" s="8"/>
      <c r="H69" s="26"/>
      <c r="I69" s="362">
        <v>20000</v>
      </c>
      <c r="J69" s="9" t="s">
        <v>499</v>
      </c>
      <c r="K69" s="8" t="s">
        <v>500</v>
      </c>
      <c r="L69" s="8"/>
      <c r="M69" s="8"/>
      <c r="N69" s="8"/>
      <c r="O69" s="8"/>
      <c r="P69" s="8"/>
      <c r="Q69" s="8"/>
      <c r="R69" s="8"/>
      <c r="S69" s="8"/>
      <c r="T69" s="8"/>
      <c r="V69" s="54"/>
    </row>
    <row r="70" spans="1:22" ht="28" outlineLevel="1" x14ac:dyDescent="0.3">
      <c r="A70" s="54"/>
      <c r="D70" s="107" t="s">
        <v>573</v>
      </c>
      <c r="E70" s="6"/>
      <c r="F70" s="8"/>
      <c r="G70" s="8"/>
      <c r="H70" s="26"/>
      <c r="I70" s="362">
        <v>40000</v>
      </c>
      <c r="J70" s="9" t="s">
        <v>499</v>
      </c>
      <c r="K70" s="8" t="s">
        <v>500</v>
      </c>
      <c r="L70" s="8"/>
      <c r="M70" s="8"/>
      <c r="N70" s="8"/>
      <c r="O70" s="8"/>
      <c r="P70" s="8"/>
      <c r="Q70" s="8"/>
      <c r="R70" s="8"/>
      <c r="S70" s="8"/>
      <c r="T70" s="8"/>
      <c r="V70" s="54"/>
    </row>
    <row r="71" spans="1:22" ht="42" outlineLevel="1" x14ac:dyDescent="0.3">
      <c r="A71" s="54"/>
      <c r="D71" s="107" t="s">
        <v>574</v>
      </c>
      <c r="E71" s="6"/>
      <c r="F71" s="8"/>
      <c r="G71" s="8"/>
      <c r="H71" s="26"/>
      <c r="I71" s="362">
        <v>150000</v>
      </c>
      <c r="J71" s="9" t="s">
        <v>499</v>
      </c>
      <c r="K71" s="8" t="s">
        <v>500</v>
      </c>
      <c r="L71" s="8"/>
      <c r="M71" s="8"/>
      <c r="N71" s="8"/>
      <c r="O71" s="8"/>
      <c r="P71" s="8"/>
      <c r="Q71" s="8"/>
      <c r="R71" s="8"/>
      <c r="S71" s="8"/>
      <c r="T71" s="8"/>
      <c r="V71" s="54"/>
    </row>
    <row r="72" spans="1:22" ht="56" outlineLevel="1" x14ac:dyDescent="0.3">
      <c r="A72" s="54"/>
      <c r="D72" s="107" t="s">
        <v>575</v>
      </c>
      <c r="E72" s="6"/>
      <c r="F72" s="8"/>
      <c r="G72" s="8"/>
      <c r="H72" s="26"/>
      <c r="I72" s="362">
        <v>54192</v>
      </c>
      <c r="J72" s="9" t="s">
        <v>499</v>
      </c>
      <c r="K72" s="8" t="s">
        <v>500</v>
      </c>
      <c r="L72" s="8"/>
      <c r="M72" s="8"/>
      <c r="N72" s="8"/>
      <c r="O72" s="8"/>
      <c r="P72" s="8"/>
      <c r="Q72" s="8"/>
      <c r="R72" s="8"/>
      <c r="S72" s="8"/>
      <c r="T72" s="8"/>
      <c r="V72" s="54"/>
    </row>
    <row r="73" spans="1:22" ht="28" outlineLevel="1" x14ac:dyDescent="0.3">
      <c r="A73" s="54"/>
      <c r="D73" s="107" t="s">
        <v>576</v>
      </c>
      <c r="E73" s="6"/>
      <c r="F73" s="8"/>
      <c r="G73" s="8"/>
      <c r="H73" s="26"/>
      <c r="I73" s="362">
        <v>22902</v>
      </c>
      <c r="J73" s="9" t="s">
        <v>499</v>
      </c>
      <c r="K73" s="8" t="s">
        <v>500</v>
      </c>
      <c r="L73" s="8"/>
      <c r="M73" s="8"/>
      <c r="N73" s="8"/>
      <c r="O73" s="8"/>
      <c r="P73" s="8"/>
      <c r="Q73" s="8"/>
      <c r="R73" s="8"/>
      <c r="S73" s="8"/>
      <c r="T73" s="8"/>
      <c r="V73" s="54"/>
    </row>
    <row r="74" spans="1:22" ht="42" outlineLevel="1" x14ac:dyDescent="0.3">
      <c r="A74" s="54"/>
      <c r="D74" s="107" t="s">
        <v>577</v>
      </c>
      <c r="E74" s="6"/>
      <c r="F74" s="8"/>
      <c r="G74" s="8"/>
      <c r="H74" s="26"/>
      <c r="I74" s="362">
        <v>17754</v>
      </c>
      <c r="J74" s="9" t="s">
        <v>499</v>
      </c>
      <c r="K74" s="8" t="s">
        <v>500</v>
      </c>
      <c r="L74" s="8"/>
      <c r="M74" s="8"/>
      <c r="N74" s="8"/>
      <c r="O74" s="8"/>
      <c r="P74" s="8"/>
      <c r="Q74" s="8"/>
      <c r="R74" s="8"/>
      <c r="S74" s="8"/>
      <c r="T74" s="8"/>
      <c r="V74" s="54"/>
    </row>
    <row r="75" spans="1:22" ht="28" outlineLevel="1" x14ac:dyDescent="0.3">
      <c r="A75" s="54"/>
      <c r="D75" s="107" t="s">
        <v>578</v>
      </c>
      <c r="E75" s="6"/>
      <c r="F75" s="8"/>
      <c r="G75" s="8"/>
      <c r="H75" s="26"/>
      <c r="I75" s="362">
        <v>27000</v>
      </c>
      <c r="J75" s="9" t="s">
        <v>499</v>
      </c>
      <c r="K75" s="8" t="s">
        <v>500</v>
      </c>
      <c r="L75" s="8"/>
      <c r="M75" s="8"/>
      <c r="N75" s="8"/>
      <c r="O75" s="8"/>
      <c r="P75" s="8"/>
      <c r="Q75" s="8"/>
      <c r="R75" s="8"/>
      <c r="S75" s="8"/>
      <c r="T75" s="8"/>
      <c r="V75" s="54"/>
    </row>
    <row r="76" spans="1:22" ht="42" outlineLevel="1" x14ac:dyDescent="0.3">
      <c r="A76" s="54"/>
      <c r="D76" s="107" t="s">
        <v>579</v>
      </c>
      <c r="E76" s="6"/>
      <c r="F76" s="8"/>
      <c r="G76" s="8"/>
      <c r="H76" s="26"/>
      <c r="I76" s="362">
        <v>100000</v>
      </c>
      <c r="J76" s="9" t="s">
        <v>499</v>
      </c>
      <c r="K76" s="8" t="s">
        <v>500</v>
      </c>
      <c r="L76" s="8"/>
      <c r="M76" s="8"/>
      <c r="N76" s="8"/>
      <c r="O76" s="8"/>
      <c r="P76" s="8"/>
      <c r="Q76" s="8"/>
      <c r="R76" s="8"/>
      <c r="S76" s="8"/>
      <c r="T76" s="8"/>
      <c r="V76" s="54"/>
    </row>
    <row r="77" spans="1:22" ht="98" outlineLevel="1" x14ac:dyDescent="0.3">
      <c r="A77" s="54"/>
      <c r="D77" s="107" t="s">
        <v>580</v>
      </c>
      <c r="E77" s="6"/>
      <c r="F77" s="8"/>
      <c r="G77" s="8"/>
      <c r="H77" s="26"/>
      <c r="I77" s="362">
        <v>250000</v>
      </c>
      <c r="J77" s="9" t="s">
        <v>499</v>
      </c>
      <c r="K77" s="8" t="s">
        <v>500</v>
      </c>
      <c r="L77" s="8"/>
      <c r="M77" s="8"/>
      <c r="N77" s="8"/>
      <c r="O77" s="8"/>
      <c r="P77" s="8"/>
      <c r="Q77" s="8"/>
      <c r="R77" s="8"/>
      <c r="S77" s="8"/>
      <c r="T77" s="8"/>
      <c r="V77" s="54"/>
    </row>
    <row r="78" spans="1:22" ht="28" outlineLevel="1" x14ac:dyDescent="0.3">
      <c r="A78" s="54"/>
      <c r="D78" s="107" t="s">
        <v>581</v>
      </c>
      <c r="E78" s="6"/>
      <c r="F78" s="8"/>
      <c r="G78" s="8"/>
      <c r="H78" s="26"/>
      <c r="I78" s="362">
        <v>96377</v>
      </c>
      <c r="J78" s="9" t="s">
        <v>499</v>
      </c>
      <c r="K78" s="8" t="s">
        <v>500</v>
      </c>
      <c r="L78" s="8"/>
      <c r="M78" s="8"/>
      <c r="N78" s="8"/>
      <c r="O78" s="8"/>
      <c r="P78" s="8"/>
      <c r="Q78" s="8"/>
      <c r="R78" s="8"/>
      <c r="S78" s="8"/>
      <c r="T78" s="8"/>
      <c r="V78" s="54"/>
    </row>
    <row r="79" spans="1:22" ht="28" outlineLevel="1" x14ac:dyDescent="0.3">
      <c r="A79" s="54"/>
      <c r="D79" s="107" t="s">
        <v>582</v>
      </c>
      <c r="E79" s="6"/>
      <c r="F79" s="8"/>
      <c r="G79" s="8"/>
      <c r="H79" s="26"/>
      <c r="I79" s="362">
        <v>25000</v>
      </c>
      <c r="J79" s="9" t="s">
        <v>499</v>
      </c>
      <c r="K79" s="8" t="s">
        <v>500</v>
      </c>
      <c r="L79" s="8"/>
      <c r="M79" s="8"/>
      <c r="N79" s="8"/>
      <c r="O79" s="8"/>
      <c r="P79" s="8"/>
      <c r="Q79" s="8"/>
      <c r="R79" s="8"/>
      <c r="S79" s="8"/>
      <c r="T79" s="8"/>
      <c r="V79" s="54"/>
    </row>
    <row r="80" spans="1:22" ht="28" outlineLevel="1" x14ac:dyDescent="0.3">
      <c r="A80" s="54"/>
      <c r="D80" s="107" t="s">
        <v>557</v>
      </c>
      <c r="E80" s="6"/>
      <c r="F80" s="8"/>
      <c r="G80" s="8"/>
      <c r="H80" s="26"/>
      <c r="I80" s="362">
        <v>60000</v>
      </c>
      <c r="J80" s="9" t="s">
        <v>499</v>
      </c>
      <c r="K80" s="8" t="s">
        <v>500</v>
      </c>
      <c r="L80" s="8"/>
      <c r="M80" s="8"/>
      <c r="N80" s="8"/>
      <c r="O80" s="8"/>
      <c r="P80" s="8"/>
      <c r="Q80" s="8"/>
      <c r="R80" s="8"/>
      <c r="S80" s="8"/>
      <c r="T80" s="8"/>
      <c r="V80" s="54"/>
    </row>
    <row r="81" spans="1:22" outlineLevel="1" x14ac:dyDescent="0.35">
      <c r="A81" s="54"/>
      <c r="D81" s="62" t="s">
        <v>569</v>
      </c>
      <c r="E81" s="63"/>
      <c r="F81" s="64"/>
      <c r="G81" s="64"/>
      <c r="H81" s="69"/>
      <c r="I81" s="50">
        <f>SUM(I68:I80)</f>
        <v>1013225</v>
      </c>
      <c r="J81" s="9"/>
      <c r="K81" s="8"/>
      <c r="L81" s="8"/>
      <c r="M81" s="8"/>
      <c r="N81" s="8"/>
      <c r="O81" s="8"/>
      <c r="P81" s="8"/>
      <c r="Q81" s="8"/>
      <c r="R81" s="8"/>
      <c r="S81" s="8"/>
      <c r="T81" s="8"/>
      <c r="V81" s="54"/>
    </row>
    <row r="82" spans="1:22" ht="28" outlineLevel="1" x14ac:dyDescent="0.35">
      <c r="A82" s="54"/>
      <c r="C82" s="1">
        <v>8</v>
      </c>
      <c r="D82" s="62" t="s">
        <v>583</v>
      </c>
      <c r="E82" s="6"/>
      <c r="F82" s="8"/>
      <c r="G82" s="8"/>
      <c r="H82" s="26"/>
      <c r="I82" s="27"/>
      <c r="J82" s="74"/>
      <c r="K82" s="74"/>
      <c r="L82" s="8"/>
      <c r="M82" s="8"/>
      <c r="N82" s="8"/>
      <c r="O82" s="8"/>
      <c r="P82" s="8"/>
      <c r="Q82" s="8"/>
      <c r="R82" s="8"/>
      <c r="S82" s="8"/>
      <c r="T82" s="8"/>
      <c r="V82" s="54"/>
    </row>
    <row r="83" spans="1:22" ht="42" outlineLevel="1" x14ac:dyDescent="0.3">
      <c r="A83" s="54"/>
      <c r="D83" s="360" t="s">
        <v>584</v>
      </c>
      <c r="E83" s="6"/>
      <c r="F83" s="8"/>
      <c r="G83" s="8"/>
      <c r="H83" s="26"/>
      <c r="I83" s="361">
        <v>24000</v>
      </c>
      <c r="J83" s="9" t="s">
        <v>499</v>
      </c>
      <c r="K83" s="8" t="s">
        <v>500</v>
      </c>
      <c r="L83" s="8"/>
      <c r="M83" s="8"/>
      <c r="N83" s="8"/>
      <c r="O83" s="8"/>
      <c r="P83" s="8"/>
      <c r="Q83" s="8"/>
      <c r="R83" s="8"/>
      <c r="S83" s="8"/>
      <c r="T83" s="8"/>
      <c r="V83" s="54"/>
    </row>
    <row r="84" spans="1:22" ht="98" outlineLevel="1" x14ac:dyDescent="0.3">
      <c r="A84" s="54"/>
      <c r="D84" s="107" t="s">
        <v>585</v>
      </c>
      <c r="E84" s="6"/>
      <c r="F84" s="8"/>
      <c r="G84" s="8"/>
      <c r="H84" s="26"/>
      <c r="I84" s="362">
        <v>25000</v>
      </c>
      <c r="J84" s="9" t="s">
        <v>499</v>
      </c>
      <c r="K84" s="8" t="s">
        <v>500</v>
      </c>
      <c r="L84" s="8"/>
      <c r="M84" s="8"/>
      <c r="N84" s="8"/>
      <c r="O84" s="8"/>
      <c r="P84" s="8"/>
      <c r="Q84" s="8"/>
      <c r="R84" s="8"/>
      <c r="S84" s="8"/>
      <c r="T84" s="8"/>
      <c r="V84" s="54"/>
    </row>
    <row r="85" spans="1:22" ht="42" outlineLevel="1" x14ac:dyDescent="0.3">
      <c r="A85" s="54"/>
      <c r="D85" s="107" t="s">
        <v>586</v>
      </c>
      <c r="E85" s="6"/>
      <c r="F85" s="8"/>
      <c r="G85" s="8"/>
      <c r="H85" s="26"/>
      <c r="I85" s="362">
        <v>100000</v>
      </c>
      <c r="J85" s="9" t="s">
        <v>499</v>
      </c>
      <c r="K85" s="8" t="s">
        <v>500</v>
      </c>
      <c r="L85" s="8"/>
      <c r="M85" s="8"/>
      <c r="N85" s="8"/>
      <c r="O85" s="8"/>
      <c r="P85" s="8"/>
      <c r="Q85" s="8"/>
      <c r="R85" s="8"/>
      <c r="S85" s="8"/>
      <c r="T85" s="8"/>
      <c r="V85" s="54"/>
    </row>
    <row r="86" spans="1:22" ht="28" outlineLevel="1" x14ac:dyDescent="0.3">
      <c r="A86" s="54"/>
      <c r="D86" s="107" t="s">
        <v>587</v>
      </c>
      <c r="E86" s="6"/>
      <c r="F86" s="8"/>
      <c r="G86" s="8"/>
      <c r="H86" s="26"/>
      <c r="I86" s="362">
        <v>50000</v>
      </c>
      <c r="J86" s="9" t="s">
        <v>499</v>
      </c>
      <c r="K86" s="8" t="s">
        <v>500</v>
      </c>
      <c r="L86" s="8"/>
      <c r="M86" s="8"/>
      <c r="N86" s="8"/>
      <c r="O86" s="8"/>
      <c r="P86" s="8"/>
      <c r="Q86" s="8"/>
      <c r="R86" s="8"/>
      <c r="S86" s="8"/>
      <c r="T86" s="8"/>
      <c r="V86" s="54"/>
    </row>
    <row r="87" spans="1:22" ht="42" outlineLevel="1" x14ac:dyDescent="0.3">
      <c r="A87" s="54"/>
      <c r="D87" s="107" t="s">
        <v>588</v>
      </c>
      <c r="E87" s="6"/>
      <c r="F87" s="8"/>
      <c r="G87" s="8"/>
      <c r="H87" s="26"/>
      <c r="I87" s="362">
        <v>150000</v>
      </c>
      <c r="J87" s="9" t="s">
        <v>499</v>
      </c>
      <c r="K87" s="8" t="s">
        <v>500</v>
      </c>
      <c r="L87" s="8"/>
      <c r="M87" s="8"/>
      <c r="N87" s="8"/>
      <c r="O87" s="8"/>
      <c r="P87" s="8"/>
      <c r="Q87" s="8"/>
      <c r="R87" s="8"/>
      <c r="S87" s="8"/>
      <c r="T87" s="8"/>
      <c r="V87" s="54"/>
    </row>
    <row r="88" spans="1:22" ht="28" outlineLevel="1" x14ac:dyDescent="0.3">
      <c r="A88" s="54"/>
      <c r="D88" s="107" t="s">
        <v>589</v>
      </c>
      <c r="E88" s="6"/>
      <c r="F88" s="8"/>
      <c r="G88" s="8"/>
      <c r="H88" s="26"/>
      <c r="I88" s="362">
        <v>60000</v>
      </c>
      <c r="J88" s="9" t="s">
        <v>499</v>
      </c>
      <c r="K88" s="8" t="s">
        <v>500</v>
      </c>
      <c r="L88" s="8"/>
      <c r="M88" s="8"/>
      <c r="N88" s="8"/>
      <c r="O88" s="8"/>
      <c r="P88" s="8"/>
      <c r="Q88" s="8"/>
      <c r="R88" s="8"/>
      <c r="S88" s="8"/>
      <c r="T88" s="8"/>
      <c r="V88" s="54"/>
    </row>
    <row r="89" spans="1:22" ht="28" outlineLevel="1" x14ac:dyDescent="0.3">
      <c r="A89" s="54"/>
      <c r="D89" s="107" t="s">
        <v>590</v>
      </c>
      <c r="E89" s="6"/>
      <c r="F89" s="8"/>
      <c r="G89" s="8"/>
      <c r="H89" s="26"/>
      <c r="I89" s="362">
        <v>126850</v>
      </c>
      <c r="J89" s="9" t="s">
        <v>499</v>
      </c>
      <c r="K89" s="8" t="s">
        <v>500</v>
      </c>
      <c r="L89" s="8"/>
      <c r="M89" s="8"/>
      <c r="N89" s="8"/>
      <c r="O89" s="8"/>
      <c r="P89" s="8"/>
      <c r="Q89" s="8"/>
      <c r="R89" s="8"/>
      <c r="S89" s="8"/>
      <c r="T89" s="8"/>
      <c r="V89" s="54"/>
    </row>
    <row r="90" spans="1:22" ht="28" outlineLevel="1" x14ac:dyDescent="0.3">
      <c r="A90" s="54"/>
      <c r="D90" s="107" t="s">
        <v>591</v>
      </c>
      <c r="E90" s="6"/>
      <c r="F90" s="8"/>
      <c r="G90" s="8"/>
      <c r="H90" s="26"/>
      <c r="I90" s="362">
        <v>111524</v>
      </c>
      <c r="J90" s="9" t="s">
        <v>499</v>
      </c>
      <c r="K90" s="8" t="s">
        <v>500</v>
      </c>
      <c r="L90" s="8"/>
      <c r="M90" s="8"/>
      <c r="N90" s="8"/>
      <c r="O90" s="8"/>
      <c r="P90" s="8"/>
      <c r="Q90" s="8"/>
      <c r="R90" s="8"/>
      <c r="S90" s="8"/>
      <c r="T90" s="8"/>
      <c r="V90" s="54"/>
    </row>
    <row r="91" spans="1:22" outlineLevel="1" x14ac:dyDescent="0.35">
      <c r="A91" s="54"/>
      <c r="D91" s="62" t="s">
        <v>569</v>
      </c>
      <c r="E91" s="6"/>
      <c r="F91" s="8"/>
      <c r="G91" s="8"/>
      <c r="H91" s="26"/>
      <c r="I91" s="50">
        <f>SUM(I83:I90)</f>
        <v>647374</v>
      </c>
      <c r="J91" s="9"/>
      <c r="K91" s="8"/>
      <c r="L91" s="8"/>
      <c r="M91" s="8"/>
      <c r="N91" s="8"/>
      <c r="O91" s="8"/>
      <c r="P91" s="8"/>
      <c r="Q91" s="8"/>
      <c r="R91" s="8"/>
      <c r="S91" s="8"/>
      <c r="T91" s="8"/>
      <c r="V91" s="54"/>
    </row>
    <row r="92" spans="1:22" ht="28" outlineLevel="1" x14ac:dyDescent="0.35">
      <c r="A92" s="54"/>
      <c r="C92" s="1">
        <v>9</v>
      </c>
      <c r="D92" s="62" t="s">
        <v>592</v>
      </c>
      <c r="E92" s="6"/>
      <c r="F92" s="8"/>
      <c r="G92" s="8"/>
      <c r="H92" s="26"/>
      <c r="I92" s="27"/>
      <c r="J92" s="74"/>
      <c r="K92" s="74"/>
      <c r="L92" s="8"/>
      <c r="M92" s="8"/>
      <c r="N92" s="8"/>
      <c r="O92" s="8"/>
      <c r="P92" s="8"/>
      <c r="Q92" s="8"/>
      <c r="R92" s="8"/>
      <c r="S92" s="8"/>
      <c r="T92" s="8"/>
      <c r="V92" s="54"/>
    </row>
    <row r="93" spans="1:22" ht="28" outlineLevel="1" x14ac:dyDescent="0.3">
      <c r="A93" s="54"/>
      <c r="D93" s="360" t="s">
        <v>593</v>
      </c>
      <c r="E93" s="6"/>
      <c r="F93" s="8"/>
      <c r="G93" s="8"/>
      <c r="H93" s="26"/>
      <c r="I93" s="361">
        <v>100000</v>
      </c>
      <c r="J93" s="9" t="s">
        <v>499</v>
      </c>
      <c r="K93" s="8" t="s">
        <v>500</v>
      </c>
      <c r="L93" s="8"/>
      <c r="M93" s="8"/>
      <c r="N93" s="8"/>
      <c r="O93" s="8"/>
      <c r="P93" s="8"/>
      <c r="Q93" s="8"/>
      <c r="R93" s="8"/>
      <c r="S93" s="8"/>
      <c r="T93" s="8"/>
      <c r="V93" s="54"/>
    </row>
    <row r="94" spans="1:22" ht="42" outlineLevel="1" x14ac:dyDescent="0.3">
      <c r="A94" s="54"/>
      <c r="D94" s="107" t="s">
        <v>594</v>
      </c>
      <c r="E94" s="6"/>
      <c r="F94" s="8"/>
      <c r="G94" s="8"/>
      <c r="H94" s="26"/>
      <c r="I94" s="362">
        <v>150000</v>
      </c>
      <c r="J94" s="9" t="s">
        <v>499</v>
      </c>
      <c r="K94" s="8" t="s">
        <v>500</v>
      </c>
      <c r="L94" s="8"/>
      <c r="M94" s="8"/>
      <c r="N94" s="8"/>
      <c r="O94" s="8"/>
      <c r="P94" s="8"/>
      <c r="Q94" s="8"/>
      <c r="R94" s="8"/>
      <c r="S94" s="8"/>
      <c r="T94" s="8"/>
      <c r="V94" s="54"/>
    </row>
    <row r="95" spans="1:22" ht="28" outlineLevel="1" x14ac:dyDescent="0.3">
      <c r="A95" s="54"/>
      <c r="D95" s="107" t="s">
        <v>595</v>
      </c>
      <c r="E95" s="6"/>
      <c r="F95" s="8"/>
      <c r="G95" s="8"/>
      <c r="H95" s="26"/>
      <c r="I95" s="362">
        <v>40000</v>
      </c>
      <c r="J95" s="9" t="s">
        <v>499</v>
      </c>
      <c r="K95" s="8" t="s">
        <v>500</v>
      </c>
      <c r="L95" s="8"/>
      <c r="M95" s="8"/>
      <c r="N95" s="8"/>
      <c r="O95" s="8"/>
      <c r="P95" s="8"/>
      <c r="Q95" s="8"/>
      <c r="R95" s="8"/>
      <c r="S95" s="8"/>
      <c r="T95" s="8"/>
      <c r="V95" s="54"/>
    </row>
    <row r="96" spans="1:22" ht="28" outlineLevel="1" x14ac:dyDescent="0.3">
      <c r="A96" s="54"/>
      <c r="D96" s="107" t="s">
        <v>596</v>
      </c>
      <c r="E96" s="6"/>
      <c r="F96" s="8"/>
      <c r="G96" s="8"/>
      <c r="H96" s="26"/>
      <c r="I96" s="362">
        <v>40000</v>
      </c>
      <c r="J96" s="9" t="s">
        <v>499</v>
      </c>
      <c r="K96" s="8" t="s">
        <v>500</v>
      </c>
      <c r="L96" s="8"/>
      <c r="M96" s="8"/>
      <c r="N96" s="8"/>
      <c r="O96" s="8"/>
      <c r="P96" s="8"/>
      <c r="Q96" s="8"/>
      <c r="R96" s="8"/>
      <c r="S96" s="8"/>
      <c r="T96" s="8"/>
      <c r="V96" s="54"/>
    </row>
    <row r="97" spans="1:22" ht="28" outlineLevel="1" x14ac:dyDescent="0.3">
      <c r="A97" s="54"/>
      <c r="D97" s="107" t="s">
        <v>597</v>
      </c>
      <c r="E97" s="6"/>
      <c r="F97" s="8"/>
      <c r="G97" s="8"/>
      <c r="H97" s="26"/>
      <c r="I97" s="362">
        <v>211302</v>
      </c>
      <c r="J97" s="9" t="s">
        <v>499</v>
      </c>
      <c r="K97" s="8" t="s">
        <v>500</v>
      </c>
      <c r="L97" s="8"/>
      <c r="M97" s="8"/>
      <c r="N97" s="8"/>
      <c r="O97" s="8"/>
      <c r="P97" s="8"/>
      <c r="Q97" s="8"/>
      <c r="R97" s="8"/>
      <c r="S97" s="8"/>
      <c r="T97" s="8"/>
      <c r="V97" s="54"/>
    </row>
    <row r="98" spans="1:22" ht="84" outlineLevel="1" x14ac:dyDescent="0.3">
      <c r="A98" s="54"/>
      <c r="D98" s="365" t="s">
        <v>598</v>
      </c>
      <c r="E98" s="6"/>
      <c r="F98" s="8"/>
      <c r="G98" s="8"/>
      <c r="H98" s="26"/>
      <c r="I98" s="362">
        <v>80000</v>
      </c>
      <c r="J98" s="9" t="s">
        <v>499</v>
      </c>
      <c r="K98" s="8" t="s">
        <v>500</v>
      </c>
      <c r="L98" s="8"/>
      <c r="M98" s="8"/>
      <c r="N98" s="8"/>
      <c r="O98" s="8"/>
      <c r="P98" s="8"/>
      <c r="Q98" s="8"/>
      <c r="R98" s="8"/>
      <c r="S98" s="8"/>
      <c r="T98" s="8"/>
      <c r="V98" s="54"/>
    </row>
    <row r="99" spans="1:22" ht="28" outlineLevel="1" x14ac:dyDescent="0.3">
      <c r="A99" s="54"/>
      <c r="D99" s="107" t="s">
        <v>599</v>
      </c>
      <c r="E99" s="6"/>
      <c r="F99" s="8"/>
      <c r="G99" s="8"/>
      <c r="H99" s="26"/>
      <c r="I99" s="362">
        <v>40000</v>
      </c>
      <c r="J99" s="9" t="s">
        <v>499</v>
      </c>
      <c r="K99" s="8" t="s">
        <v>500</v>
      </c>
      <c r="L99" s="8"/>
      <c r="M99" s="8"/>
      <c r="N99" s="8"/>
      <c r="O99" s="8"/>
      <c r="P99" s="8"/>
      <c r="Q99" s="8"/>
      <c r="R99" s="8"/>
      <c r="S99" s="8"/>
      <c r="T99" s="8"/>
      <c r="V99" s="54"/>
    </row>
    <row r="100" spans="1:22" ht="28" outlineLevel="1" x14ac:dyDescent="0.3">
      <c r="A100" s="54"/>
      <c r="D100" s="107" t="s">
        <v>600</v>
      </c>
      <c r="E100" s="6"/>
      <c r="F100" s="8"/>
      <c r="G100" s="8"/>
      <c r="H100" s="26"/>
      <c r="I100" s="362">
        <v>200000</v>
      </c>
      <c r="J100" s="9" t="s">
        <v>499</v>
      </c>
      <c r="K100" s="8" t="s">
        <v>500</v>
      </c>
      <c r="L100" s="8"/>
      <c r="M100" s="8"/>
      <c r="N100" s="8"/>
      <c r="O100" s="8"/>
      <c r="P100" s="8"/>
      <c r="Q100" s="8"/>
      <c r="R100" s="8"/>
      <c r="S100" s="8"/>
      <c r="T100" s="8"/>
      <c r="V100" s="54"/>
    </row>
    <row r="101" spans="1:22" ht="42" outlineLevel="1" x14ac:dyDescent="0.3">
      <c r="A101" s="54"/>
      <c r="D101" s="107" t="s">
        <v>601</v>
      </c>
      <c r="E101" s="6"/>
      <c r="F101" s="8"/>
      <c r="G101" s="8"/>
      <c r="H101" s="26"/>
      <c r="I101" s="362">
        <v>200000</v>
      </c>
      <c r="J101" s="9" t="s">
        <v>499</v>
      </c>
      <c r="K101" s="8" t="s">
        <v>500</v>
      </c>
      <c r="L101" s="8"/>
      <c r="M101" s="8"/>
      <c r="N101" s="8"/>
      <c r="O101" s="8"/>
      <c r="P101" s="8"/>
      <c r="Q101" s="8"/>
      <c r="R101" s="8"/>
      <c r="S101" s="8"/>
      <c r="T101" s="8"/>
      <c r="V101" s="54"/>
    </row>
    <row r="102" spans="1:22" ht="42" outlineLevel="1" x14ac:dyDescent="0.3">
      <c r="A102" s="54"/>
      <c r="D102" s="365" t="s">
        <v>602</v>
      </c>
      <c r="E102" s="6"/>
      <c r="F102" s="8"/>
      <c r="G102" s="8"/>
      <c r="H102" s="26"/>
      <c r="I102" s="362">
        <v>100000</v>
      </c>
      <c r="J102" s="9" t="s">
        <v>499</v>
      </c>
      <c r="K102" s="8" t="s">
        <v>500</v>
      </c>
      <c r="L102" s="8"/>
      <c r="M102" s="8"/>
      <c r="N102" s="8"/>
      <c r="O102" s="8"/>
      <c r="P102" s="8"/>
      <c r="Q102" s="8"/>
      <c r="R102" s="8"/>
      <c r="S102" s="8"/>
      <c r="T102" s="8"/>
      <c r="V102" s="54"/>
    </row>
    <row r="103" spans="1:22" ht="28" outlineLevel="1" x14ac:dyDescent="0.3">
      <c r="A103" s="54"/>
      <c r="D103" s="107" t="s">
        <v>603</v>
      </c>
      <c r="E103" s="6"/>
      <c r="F103" s="8"/>
      <c r="G103" s="8"/>
      <c r="H103" s="26"/>
      <c r="I103" s="362">
        <v>200000</v>
      </c>
      <c r="J103" s="9" t="s">
        <v>499</v>
      </c>
      <c r="K103" s="8" t="s">
        <v>500</v>
      </c>
      <c r="L103" s="8"/>
      <c r="M103" s="8"/>
      <c r="N103" s="8"/>
      <c r="O103" s="8"/>
      <c r="P103" s="8"/>
      <c r="Q103" s="8"/>
      <c r="R103" s="8"/>
      <c r="S103" s="8"/>
      <c r="T103" s="8"/>
      <c r="V103" s="54"/>
    </row>
    <row r="104" spans="1:22" ht="28" outlineLevel="1" x14ac:dyDescent="0.3">
      <c r="A104" s="54"/>
      <c r="D104" s="107" t="s">
        <v>557</v>
      </c>
      <c r="E104" s="6"/>
      <c r="F104" s="8"/>
      <c r="G104" s="8"/>
      <c r="H104" s="26"/>
      <c r="I104" s="362">
        <v>50000</v>
      </c>
      <c r="J104" s="9" t="s">
        <v>499</v>
      </c>
      <c r="K104" s="8" t="s">
        <v>500</v>
      </c>
      <c r="L104" s="8"/>
      <c r="M104" s="8"/>
      <c r="N104" s="8"/>
      <c r="O104" s="8"/>
      <c r="P104" s="8"/>
      <c r="Q104" s="8"/>
      <c r="R104" s="8"/>
      <c r="S104" s="8"/>
      <c r="T104" s="8"/>
      <c r="V104" s="54"/>
    </row>
    <row r="105" spans="1:22" outlineLevel="1" x14ac:dyDescent="0.35">
      <c r="A105" s="54"/>
      <c r="D105" s="62" t="s">
        <v>569</v>
      </c>
      <c r="E105" s="6"/>
      <c r="F105" s="8"/>
      <c r="G105" s="8"/>
      <c r="H105" s="26"/>
      <c r="I105" s="50">
        <f>SUM(I93:I104)</f>
        <v>1411302</v>
      </c>
      <c r="J105" s="9"/>
      <c r="K105" s="8"/>
      <c r="L105" s="8"/>
      <c r="M105" s="8"/>
      <c r="N105" s="8"/>
      <c r="O105" s="8"/>
      <c r="P105" s="8"/>
      <c r="Q105" s="8"/>
      <c r="R105" s="8"/>
      <c r="S105" s="8"/>
      <c r="T105" s="8"/>
      <c r="V105" s="54"/>
    </row>
    <row r="106" spans="1:22" ht="28" outlineLevel="1" x14ac:dyDescent="0.35">
      <c r="A106" s="54"/>
      <c r="C106" s="1">
        <v>10</v>
      </c>
      <c r="D106" s="62" t="s">
        <v>604</v>
      </c>
      <c r="E106" s="6"/>
      <c r="F106" s="8"/>
      <c r="G106" s="8"/>
      <c r="H106" s="26"/>
      <c r="I106" s="27"/>
      <c r="J106" s="74"/>
      <c r="K106" s="74"/>
      <c r="L106" s="8"/>
      <c r="M106" s="8"/>
      <c r="N106" s="8"/>
      <c r="O106" s="8"/>
      <c r="P106" s="8"/>
      <c r="Q106" s="8"/>
      <c r="R106" s="8"/>
      <c r="S106" s="8"/>
      <c r="T106" s="8"/>
      <c r="V106" s="54"/>
    </row>
    <row r="107" spans="1:22" ht="42" outlineLevel="1" x14ac:dyDescent="0.3">
      <c r="A107" s="54"/>
      <c r="D107" s="360" t="s">
        <v>605</v>
      </c>
      <c r="E107" s="6"/>
      <c r="F107" s="8"/>
      <c r="G107" s="8"/>
      <c r="H107" s="26"/>
      <c r="I107" s="361">
        <v>150000</v>
      </c>
      <c r="J107" s="9" t="s">
        <v>499</v>
      </c>
      <c r="K107" s="8" t="s">
        <v>500</v>
      </c>
      <c r="L107" s="8"/>
      <c r="M107" s="8"/>
      <c r="N107" s="8"/>
      <c r="O107" s="8"/>
      <c r="P107" s="8"/>
      <c r="Q107" s="8"/>
      <c r="R107" s="8"/>
      <c r="S107" s="8"/>
      <c r="T107" s="8"/>
      <c r="V107" s="54"/>
    </row>
    <row r="108" spans="1:22" ht="42" outlineLevel="1" x14ac:dyDescent="0.3">
      <c r="A108" s="54"/>
      <c r="D108" s="107" t="s">
        <v>606</v>
      </c>
      <c r="E108" s="6"/>
      <c r="F108" s="8"/>
      <c r="G108" s="8"/>
      <c r="H108" s="26"/>
      <c r="I108" s="362">
        <v>150000</v>
      </c>
      <c r="J108" s="9" t="s">
        <v>499</v>
      </c>
      <c r="K108" s="8" t="s">
        <v>500</v>
      </c>
      <c r="L108" s="8"/>
      <c r="M108" s="8"/>
      <c r="N108" s="8"/>
      <c r="O108" s="8"/>
      <c r="P108" s="8"/>
      <c r="Q108" s="8"/>
      <c r="R108" s="8"/>
      <c r="S108" s="8"/>
      <c r="T108" s="8"/>
      <c r="V108" s="54"/>
    </row>
    <row r="109" spans="1:22" ht="28" outlineLevel="1" x14ac:dyDescent="0.3">
      <c r="A109" s="54"/>
      <c r="D109" s="107" t="s">
        <v>607</v>
      </c>
      <c r="E109" s="6"/>
      <c r="F109" s="8"/>
      <c r="G109" s="8"/>
      <c r="H109" s="26"/>
      <c r="I109" s="362">
        <v>75000</v>
      </c>
      <c r="J109" s="9" t="s">
        <v>499</v>
      </c>
      <c r="K109" s="8" t="s">
        <v>500</v>
      </c>
      <c r="L109" s="8"/>
      <c r="M109" s="8"/>
      <c r="N109" s="8"/>
      <c r="O109" s="8"/>
      <c r="P109" s="8"/>
      <c r="Q109" s="8"/>
      <c r="R109" s="8"/>
      <c r="S109" s="8"/>
      <c r="T109" s="8"/>
      <c r="V109" s="54"/>
    </row>
    <row r="110" spans="1:22" ht="28" outlineLevel="1" x14ac:dyDescent="0.3">
      <c r="A110" s="54"/>
      <c r="D110" s="107" t="s">
        <v>608</v>
      </c>
      <c r="E110" s="6"/>
      <c r="F110" s="8"/>
      <c r="G110" s="8"/>
      <c r="H110" s="26"/>
      <c r="I110" s="362">
        <v>100000</v>
      </c>
      <c r="J110" s="9" t="s">
        <v>499</v>
      </c>
      <c r="K110" s="8" t="s">
        <v>500</v>
      </c>
      <c r="L110" s="8"/>
      <c r="M110" s="8"/>
      <c r="N110" s="8"/>
      <c r="O110" s="8"/>
      <c r="P110" s="8"/>
      <c r="Q110" s="8"/>
      <c r="R110" s="8"/>
      <c r="S110" s="8"/>
      <c r="T110" s="8"/>
      <c r="V110" s="54"/>
    </row>
    <row r="111" spans="1:22" ht="28" outlineLevel="1" x14ac:dyDescent="0.3">
      <c r="A111" s="54"/>
      <c r="D111" s="107" t="s">
        <v>609</v>
      </c>
      <c r="E111" s="6"/>
      <c r="F111" s="8"/>
      <c r="G111" s="8"/>
      <c r="H111" s="26"/>
      <c r="I111" s="362">
        <v>100000</v>
      </c>
      <c r="J111" s="9" t="s">
        <v>499</v>
      </c>
      <c r="K111" s="8" t="s">
        <v>500</v>
      </c>
      <c r="L111" s="8"/>
      <c r="M111" s="8"/>
      <c r="N111" s="8"/>
      <c r="O111" s="8"/>
      <c r="P111" s="8"/>
      <c r="Q111" s="8"/>
      <c r="R111" s="8"/>
      <c r="S111" s="8"/>
      <c r="T111" s="8"/>
      <c r="V111" s="54"/>
    </row>
    <row r="112" spans="1:22" ht="56" outlineLevel="1" x14ac:dyDescent="0.3">
      <c r="A112" s="54"/>
      <c r="D112" s="107" t="s">
        <v>610</v>
      </c>
      <c r="E112" s="6"/>
      <c r="F112" s="8"/>
      <c r="G112" s="8"/>
      <c r="H112" s="26"/>
      <c r="I112" s="362">
        <v>150000</v>
      </c>
      <c r="J112" s="9" t="s">
        <v>499</v>
      </c>
      <c r="K112" s="8" t="s">
        <v>500</v>
      </c>
      <c r="L112" s="8"/>
      <c r="M112" s="8"/>
      <c r="N112" s="8"/>
      <c r="O112" s="8"/>
      <c r="P112" s="8"/>
      <c r="Q112" s="8"/>
      <c r="R112" s="8"/>
      <c r="S112" s="8"/>
      <c r="T112" s="8"/>
      <c r="V112" s="54"/>
    </row>
    <row r="113" spans="1:22" outlineLevel="1" x14ac:dyDescent="0.3">
      <c r="A113" s="54"/>
      <c r="D113" s="140" t="s">
        <v>569</v>
      </c>
      <c r="E113" s="6"/>
      <c r="F113" s="8"/>
      <c r="G113" s="8"/>
      <c r="H113" s="26"/>
      <c r="I113" s="50">
        <f>SUM(I107:I112)</f>
        <v>725000</v>
      </c>
      <c r="J113" s="9"/>
      <c r="K113" s="8"/>
      <c r="L113" s="8"/>
      <c r="M113" s="8"/>
      <c r="N113" s="8"/>
      <c r="O113" s="8"/>
      <c r="P113" s="8"/>
      <c r="Q113" s="8"/>
      <c r="R113" s="8"/>
      <c r="S113" s="8"/>
      <c r="T113" s="8"/>
      <c r="V113" s="54"/>
    </row>
    <row r="114" spans="1:22" ht="28" outlineLevel="1" x14ac:dyDescent="0.35">
      <c r="A114" s="54"/>
      <c r="C114" s="1">
        <v>11</v>
      </c>
      <c r="D114" s="370" t="s">
        <v>611</v>
      </c>
      <c r="E114" s="371"/>
      <c r="F114" s="174"/>
      <c r="G114" s="174"/>
      <c r="H114" s="185"/>
      <c r="I114" s="311"/>
      <c r="J114" s="74"/>
      <c r="K114" s="74"/>
      <c r="L114" s="8"/>
      <c r="M114" s="8"/>
      <c r="N114" s="8"/>
      <c r="O114" s="8"/>
      <c r="P114" s="8"/>
      <c r="Q114" s="8"/>
      <c r="R114" s="8"/>
      <c r="S114" s="8"/>
      <c r="T114" s="8"/>
      <c r="V114" s="54"/>
    </row>
    <row r="115" spans="1:22" ht="42" outlineLevel="1" x14ac:dyDescent="0.3">
      <c r="A115" s="54"/>
      <c r="D115" s="372" t="s">
        <v>612</v>
      </c>
      <c r="E115" s="298"/>
      <c r="F115" s="299"/>
      <c r="G115" s="299"/>
      <c r="H115" s="299"/>
      <c r="I115" s="367">
        <v>49728</v>
      </c>
      <c r="J115" s="297" t="s">
        <v>499</v>
      </c>
      <c r="K115" s="299" t="s">
        <v>500</v>
      </c>
      <c r="L115" s="122"/>
      <c r="M115" s="8"/>
      <c r="N115" s="8"/>
      <c r="O115" s="8"/>
      <c r="P115" s="8"/>
      <c r="Q115" s="8"/>
      <c r="R115" s="8"/>
      <c r="S115" s="8"/>
      <c r="T115" s="8"/>
      <c r="V115" s="54"/>
    </row>
    <row r="116" spans="1:22" ht="56" outlineLevel="1" x14ac:dyDescent="0.3">
      <c r="A116" s="54"/>
      <c r="D116" s="372" t="s">
        <v>613</v>
      </c>
      <c r="E116" s="298"/>
      <c r="F116" s="299"/>
      <c r="G116" s="299"/>
      <c r="H116" s="299"/>
      <c r="I116" s="367">
        <v>24728</v>
      </c>
      <c r="J116" s="297" t="s">
        <v>499</v>
      </c>
      <c r="K116" s="299" t="s">
        <v>500</v>
      </c>
      <c r="L116" s="122"/>
      <c r="M116" s="8"/>
      <c r="N116" s="8"/>
      <c r="O116" s="8"/>
      <c r="P116" s="8"/>
      <c r="Q116" s="8"/>
      <c r="R116" s="8"/>
      <c r="S116" s="8"/>
      <c r="T116" s="8"/>
      <c r="V116" s="54"/>
    </row>
    <row r="117" spans="1:22" outlineLevel="1" x14ac:dyDescent="0.35">
      <c r="A117" s="54"/>
      <c r="D117" s="303" t="s">
        <v>569</v>
      </c>
      <c r="E117" s="298"/>
      <c r="F117" s="299"/>
      <c r="G117" s="299"/>
      <c r="H117" s="299"/>
      <c r="I117" s="355">
        <f>SUM(I115:I116)</f>
        <v>74456</v>
      </c>
      <c r="J117" s="297"/>
      <c r="K117" s="299"/>
      <c r="L117" s="122"/>
      <c r="M117" s="8"/>
      <c r="N117" s="8"/>
      <c r="O117" s="8"/>
      <c r="P117" s="8"/>
      <c r="Q117" s="8"/>
      <c r="R117" s="8"/>
      <c r="S117" s="8"/>
      <c r="T117" s="8"/>
      <c r="V117" s="54"/>
    </row>
    <row r="118" spans="1:22" outlineLevel="1" x14ac:dyDescent="0.35">
      <c r="A118" s="54"/>
      <c r="D118" s="303" t="s">
        <v>614</v>
      </c>
      <c r="E118" s="203"/>
      <c r="F118" s="368"/>
      <c r="G118" s="368"/>
      <c r="H118" s="368"/>
      <c r="I118" s="369">
        <f>I117+I113+I105+I91+I81+I66+I54+I42+I45+I43+I44</f>
        <v>8755404</v>
      </c>
      <c r="J118" s="368"/>
      <c r="K118" s="299"/>
      <c r="L118" s="122"/>
      <c r="M118" s="8"/>
      <c r="N118" s="8"/>
      <c r="O118" s="8"/>
      <c r="P118" s="8"/>
      <c r="Q118" s="8"/>
      <c r="R118" s="8"/>
      <c r="S118" s="8"/>
      <c r="T118" s="8"/>
      <c r="V118" s="54"/>
    </row>
    <row r="119" spans="1:22" x14ac:dyDescent="0.35">
      <c r="A119" s="54"/>
      <c r="D119" s="48" t="s">
        <v>111</v>
      </c>
      <c r="E119" s="577"/>
      <c r="F119" s="578"/>
      <c r="G119" s="578"/>
      <c r="H119" s="578"/>
      <c r="I119" s="578"/>
      <c r="J119" s="578"/>
      <c r="K119" s="578"/>
      <c r="L119" s="568"/>
      <c r="M119" s="568"/>
      <c r="N119" s="568"/>
      <c r="O119" s="568"/>
      <c r="P119" s="568"/>
      <c r="Q119" s="568"/>
      <c r="R119" s="568"/>
      <c r="S119" s="568"/>
      <c r="T119" s="569"/>
      <c r="V119" s="54"/>
    </row>
    <row r="120" spans="1:22" ht="28" outlineLevel="1" x14ac:dyDescent="0.35">
      <c r="A120" s="54"/>
      <c r="D120" s="67" t="s">
        <v>615</v>
      </c>
      <c r="E120" s="6"/>
      <c r="F120" s="7"/>
      <c r="G120" s="7"/>
      <c r="H120" s="7"/>
      <c r="I120" s="27"/>
      <c r="J120" s="1"/>
      <c r="K120" s="1"/>
      <c r="L120" s="34"/>
      <c r="M120" s="34"/>
      <c r="N120" s="34"/>
      <c r="O120" s="34"/>
      <c r="P120" s="34"/>
      <c r="Q120" s="34"/>
      <c r="R120" s="34"/>
      <c r="S120" s="34"/>
      <c r="T120" s="34"/>
      <c r="V120" s="54"/>
    </row>
    <row r="121" spans="1:22" ht="28" outlineLevel="1" x14ac:dyDescent="0.3">
      <c r="A121" s="54"/>
      <c r="C121" s="1">
        <v>1</v>
      </c>
      <c r="D121" s="360" t="s">
        <v>616</v>
      </c>
      <c r="E121" s="6"/>
      <c r="F121" s="7"/>
      <c r="G121" s="7"/>
      <c r="H121" s="7"/>
      <c r="I121" s="361">
        <v>12000</v>
      </c>
      <c r="J121" s="7" t="s">
        <v>499</v>
      </c>
      <c r="K121" s="34" t="s">
        <v>500</v>
      </c>
      <c r="L121" s="34"/>
      <c r="M121" s="34"/>
      <c r="N121" s="34"/>
      <c r="O121" s="34"/>
      <c r="P121" s="34"/>
      <c r="Q121" s="34"/>
      <c r="R121" s="34"/>
      <c r="S121" s="34"/>
      <c r="T121" s="34"/>
      <c r="V121" s="54"/>
    </row>
    <row r="122" spans="1:22" ht="28" outlineLevel="1" x14ac:dyDescent="0.3">
      <c r="A122" s="54"/>
      <c r="C122" s="1">
        <v>2</v>
      </c>
      <c r="D122" s="107" t="s">
        <v>617</v>
      </c>
      <c r="E122" s="6"/>
      <c r="F122" s="7"/>
      <c r="G122" s="7"/>
      <c r="H122" s="7"/>
      <c r="I122" s="362">
        <v>45000</v>
      </c>
      <c r="J122" s="7" t="s">
        <v>499</v>
      </c>
      <c r="K122" s="34" t="s">
        <v>500</v>
      </c>
      <c r="L122" s="34"/>
      <c r="M122" s="34"/>
      <c r="N122" s="34"/>
      <c r="O122" s="34"/>
      <c r="P122" s="34"/>
      <c r="Q122" s="34"/>
      <c r="R122" s="34"/>
      <c r="S122" s="34"/>
      <c r="T122" s="34"/>
      <c r="V122" s="54"/>
    </row>
    <row r="123" spans="1:22" ht="28" outlineLevel="1" x14ac:dyDescent="0.3">
      <c r="A123" s="54"/>
      <c r="C123" s="1">
        <v>3</v>
      </c>
      <c r="D123" s="107" t="s">
        <v>618</v>
      </c>
      <c r="E123" s="6"/>
      <c r="F123" s="7"/>
      <c r="G123" s="7"/>
      <c r="H123" s="7"/>
      <c r="I123" s="362">
        <v>2500</v>
      </c>
      <c r="J123" s="7" t="s">
        <v>499</v>
      </c>
      <c r="K123" s="34" t="s">
        <v>500</v>
      </c>
      <c r="L123" s="34"/>
      <c r="M123" s="34"/>
      <c r="N123" s="34"/>
      <c r="O123" s="34"/>
      <c r="P123" s="34"/>
      <c r="Q123" s="34"/>
      <c r="R123" s="34"/>
      <c r="S123" s="34"/>
      <c r="T123" s="34"/>
      <c r="V123" s="54"/>
    </row>
    <row r="124" spans="1:22" ht="28" outlineLevel="1" x14ac:dyDescent="0.3">
      <c r="A124" s="54"/>
      <c r="C124" s="1">
        <v>4</v>
      </c>
      <c r="D124" s="107" t="s">
        <v>619</v>
      </c>
      <c r="E124" s="6"/>
      <c r="F124" s="7"/>
      <c r="G124" s="7"/>
      <c r="H124" s="7"/>
      <c r="I124" s="362">
        <v>30000</v>
      </c>
      <c r="J124" s="7" t="s">
        <v>499</v>
      </c>
      <c r="K124" s="34" t="s">
        <v>500</v>
      </c>
      <c r="L124" s="34"/>
      <c r="M124" s="34"/>
      <c r="N124" s="34"/>
      <c r="O124" s="34"/>
      <c r="P124" s="34"/>
      <c r="Q124" s="34"/>
      <c r="R124" s="34"/>
      <c r="S124" s="34"/>
      <c r="T124" s="34"/>
      <c r="V124" s="54"/>
    </row>
    <row r="125" spans="1:22" ht="28" outlineLevel="1" x14ac:dyDescent="0.3">
      <c r="A125" s="54"/>
      <c r="C125" s="1">
        <v>5</v>
      </c>
      <c r="D125" s="107" t="s">
        <v>620</v>
      </c>
      <c r="E125" s="6"/>
      <c r="F125" s="7"/>
      <c r="G125" s="7"/>
      <c r="H125" s="7"/>
      <c r="I125" s="362">
        <v>34400</v>
      </c>
      <c r="J125" s="7" t="s">
        <v>499</v>
      </c>
      <c r="K125" s="34" t="s">
        <v>500</v>
      </c>
      <c r="L125" s="34"/>
      <c r="M125" s="34"/>
      <c r="N125" s="34"/>
      <c r="O125" s="34"/>
      <c r="P125" s="34"/>
      <c r="Q125" s="34"/>
      <c r="R125" s="34"/>
      <c r="S125" s="34"/>
      <c r="T125" s="34"/>
      <c r="V125" s="54"/>
    </row>
    <row r="126" spans="1:22" ht="28" outlineLevel="1" x14ac:dyDescent="0.3">
      <c r="A126" s="54"/>
      <c r="C126" s="1">
        <v>6</v>
      </c>
      <c r="D126" s="107" t="s">
        <v>621</v>
      </c>
      <c r="E126" s="6"/>
      <c r="F126" s="7"/>
      <c r="G126" s="7"/>
      <c r="H126" s="7"/>
      <c r="I126" s="362">
        <v>120000</v>
      </c>
      <c r="J126" s="7" t="s">
        <v>499</v>
      </c>
      <c r="K126" s="34" t="s">
        <v>500</v>
      </c>
      <c r="L126" s="34"/>
      <c r="M126" s="34"/>
      <c r="N126" s="34"/>
      <c r="O126" s="34"/>
      <c r="P126" s="34"/>
      <c r="Q126" s="34"/>
      <c r="R126" s="34"/>
      <c r="S126" s="34"/>
      <c r="T126" s="34"/>
      <c r="V126" s="54"/>
    </row>
    <row r="127" spans="1:22" ht="28" outlineLevel="1" x14ac:dyDescent="0.3">
      <c r="A127" s="54"/>
      <c r="C127" s="1">
        <v>7</v>
      </c>
      <c r="D127" s="107" t="s">
        <v>622</v>
      </c>
      <c r="E127" s="6"/>
      <c r="F127" s="7"/>
      <c r="G127" s="7"/>
      <c r="H127" s="7"/>
      <c r="I127" s="362">
        <v>510000</v>
      </c>
      <c r="J127" s="7" t="s">
        <v>499</v>
      </c>
      <c r="K127" s="34" t="s">
        <v>500</v>
      </c>
      <c r="L127" s="34"/>
      <c r="M127" s="34"/>
      <c r="N127" s="34"/>
      <c r="O127" s="34"/>
      <c r="P127" s="34"/>
      <c r="Q127" s="34"/>
      <c r="R127" s="34"/>
      <c r="S127" s="34"/>
      <c r="T127" s="34"/>
      <c r="V127" s="54"/>
    </row>
    <row r="128" spans="1:22" ht="28" outlineLevel="1" x14ac:dyDescent="0.3">
      <c r="A128" s="54"/>
      <c r="C128" s="1">
        <v>8</v>
      </c>
      <c r="D128" s="107" t="s">
        <v>623</v>
      </c>
      <c r="E128" s="6"/>
      <c r="F128" s="7"/>
      <c r="G128" s="7"/>
      <c r="H128" s="7"/>
      <c r="I128" s="362">
        <v>10000</v>
      </c>
      <c r="J128" s="7" t="s">
        <v>499</v>
      </c>
      <c r="K128" s="34" t="s">
        <v>500</v>
      </c>
      <c r="L128" s="34"/>
      <c r="M128" s="34"/>
      <c r="N128" s="34"/>
      <c r="O128" s="34"/>
      <c r="P128" s="34"/>
      <c r="Q128" s="34"/>
      <c r="R128" s="34"/>
      <c r="S128" s="34"/>
      <c r="T128" s="34"/>
      <c r="V128" s="54"/>
    </row>
    <row r="129" spans="1:22" ht="28" outlineLevel="1" x14ac:dyDescent="0.3">
      <c r="A129" s="54"/>
      <c r="C129" s="1">
        <v>9</v>
      </c>
      <c r="D129" s="107" t="s">
        <v>624</v>
      </c>
      <c r="E129" s="6"/>
      <c r="F129" s="7"/>
      <c r="G129" s="7"/>
      <c r="H129" s="7"/>
      <c r="I129" s="362">
        <v>6000</v>
      </c>
      <c r="J129" s="7" t="s">
        <v>499</v>
      </c>
      <c r="K129" s="34" t="s">
        <v>500</v>
      </c>
      <c r="L129" s="34"/>
      <c r="M129" s="34"/>
      <c r="N129" s="34"/>
      <c r="O129" s="34"/>
      <c r="P129" s="34"/>
      <c r="Q129" s="34"/>
      <c r="R129" s="34"/>
      <c r="S129" s="34"/>
      <c r="T129" s="34"/>
      <c r="V129" s="54"/>
    </row>
    <row r="130" spans="1:22" ht="28" outlineLevel="1" x14ac:dyDescent="0.3">
      <c r="A130" s="54"/>
      <c r="C130" s="1">
        <v>10</v>
      </c>
      <c r="D130" s="107" t="s">
        <v>625</v>
      </c>
      <c r="E130" s="6"/>
      <c r="F130" s="7"/>
      <c r="G130" s="7"/>
      <c r="H130" s="7"/>
      <c r="I130" s="362">
        <v>950000</v>
      </c>
      <c r="J130" s="7" t="s">
        <v>499</v>
      </c>
      <c r="K130" s="34" t="s">
        <v>500</v>
      </c>
      <c r="L130" s="34"/>
      <c r="M130" s="34"/>
      <c r="N130" s="34"/>
      <c r="O130" s="34"/>
      <c r="P130" s="34"/>
      <c r="Q130" s="34"/>
      <c r="R130" s="34"/>
      <c r="S130" s="34"/>
      <c r="T130" s="34"/>
      <c r="V130" s="54"/>
    </row>
    <row r="131" spans="1:22" ht="28" outlineLevel="1" x14ac:dyDescent="0.3">
      <c r="A131" s="54"/>
      <c r="C131" s="1">
        <v>11</v>
      </c>
      <c r="D131" s="107" t="s">
        <v>626</v>
      </c>
      <c r="E131" s="6"/>
      <c r="F131" s="8"/>
      <c r="G131" s="8"/>
      <c r="H131" s="26"/>
      <c r="I131" s="362">
        <v>49000</v>
      </c>
      <c r="J131" s="7" t="s">
        <v>499</v>
      </c>
      <c r="K131" s="34" t="s">
        <v>500</v>
      </c>
      <c r="L131" s="34"/>
      <c r="M131" s="34"/>
      <c r="N131" s="34"/>
      <c r="O131" s="34"/>
      <c r="P131" s="34"/>
      <c r="Q131" s="34"/>
      <c r="R131" s="34"/>
      <c r="S131" s="34"/>
      <c r="T131" s="34"/>
      <c r="V131" s="54"/>
    </row>
    <row r="132" spans="1:22" ht="28" outlineLevel="1" x14ac:dyDescent="0.3">
      <c r="A132" s="54"/>
      <c r="C132" s="1">
        <v>12</v>
      </c>
      <c r="D132" s="107" t="s">
        <v>627</v>
      </c>
      <c r="E132" s="6"/>
      <c r="F132" s="6"/>
      <c r="G132" s="8"/>
      <c r="H132" s="8"/>
      <c r="I132" s="362">
        <v>35000</v>
      </c>
      <c r="J132" s="7" t="s">
        <v>499</v>
      </c>
      <c r="K132" s="34" t="s">
        <v>500</v>
      </c>
      <c r="L132" s="34"/>
      <c r="M132" s="34"/>
      <c r="N132" s="34"/>
      <c r="O132" s="34"/>
      <c r="P132" s="34"/>
      <c r="Q132" s="34"/>
      <c r="R132" s="34"/>
      <c r="S132" s="34"/>
      <c r="T132" s="34"/>
      <c r="V132" s="54"/>
    </row>
    <row r="133" spans="1:22" ht="28" outlineLevel="1" x14ac:dyDescent="0.3">
      <c r="A133" s="54"/>
      <c r="C133" s="1">
        <v>13</v>
      </c>
      <c r="D133" s="107" t="s">
        <v>628</v>
      </c>
      <c r="E133" s="6"/>
      <c r="F133" s="7"/>
      <c r="G133" s="7"/>
      <c r="H133" s="7"/>
      <c r="I133" s="362">
        <v>12000</v>
      </c>
      <c r="J133" s="7" t="s">
        <v>499</v>
      </c>
      <c r="K133" s="34" t="s">
        <v>500</v>
      </c>
      <c r="L133" s="34"/>
      <c r="M133" s="34"/>
      <c r="N133" s="34"/>
      <c r="O133" s="34"/>
      <c r="P133" s="34"/>
      <c r="Q133" s="34"/>
      <c r="R133" s="34"/>
      <c r="S133" s="34"/>
      <c r="T133" s="34"/>
      <c r="V133" s="54"/>
    </row>
    <row r="134" spans="1:22" ht="28" outlineLevel="1" x14ac:dyDescent="0.3">
      <c r="A134" s="54"/>
      <c r="C134" s="1">
        <v>14</v>
      </c>
      <c r="D134" s="107" t="s">
        <v>629</v>
      </c>
      <c r="E134" s="6"/>
      <c r="F134" s="6"/>
      <c r="G134" s="8"/>
      <c r="H134" s="8"/>
      <c r="I134" s="362">
        <v>16000</v>
      </c>
      <c r="J134" s="7" t="s">
        <v>499</v>
      </c>
      <c r="K134" s="34" t="s">
        <v>500</v>
      </c>
      <c r="L134" s="8"/>
      <c r="M134" s="8"/>
      <c r="N134" s="8"/>
      <c r="O134" s="8"/>
      <c r="P134" s="8"/>
      <c r="Q134" s="8"/>
      <c r="R134" s="8"/>
      <c r="S134" s="8"/>
      <c r="T134" s="8"/>
      <c r="V134" s="54"/>
    </row>
    <row r="135" spans="1:22" ht="28" outlineLevel="1" x14ac:dyDescent="0.3">
      <c r="A135" s="54"/>
      <c r="C135" s="1">
        <v>15</v>
      </c>
      <c r="D135" s="107" t="s">
        <v>630</v>
      </c>
      <c r="E135" s="6"/>
      <c r="F135" s="7"/>
      <c r="G135" s="26"/>
      <c r="H135" s="26"/>
      <c r="I135" s="362">
        <v>7000</v>
      </c>
      <c r="J135" s="7" t="s">
        <v>499</v>
      </c>
      <c r="K135" s="34" t="s">
        <v>500</v>
      </c>
      <c r="L135" s="26"/>
      <c r="M135" s="26"/>
      <c r="N135" s="26"/>
      <c r="O135" s="26"/>
      <c r="P135" s="26"/>
      <c r="Q135" s="26"/>
      <c r="R135" s="26"/>
      <c r="S135" s="26"/>
      <c r="T135" s="26"/>
      <c r="V135" s="54"/>
    </row>
    <row r="136" spans="1:22" ht="28" outlineLevel="1" x14ac:dyDescent="0.3">
      <c r="A136" s="54"/>
      <c r="C136" s="1">
        <v>16</v>
      </c>
      <c r="D136" s="107" t="s">
        <v>631</v>
      </c>
      <c r="E136" s="6"/>
      <c r="F136" s="7"/>
      <c r="G136" s="26"/>
      <c r="H136" s="26"/>
      <c r="I136" s="362">
        <v>41060</v>
      </c>
      <c r="J136" s="7" t="s">
        <v>499</v>
      </c>
      <c r="K136" s="34" t="s">
        <v>500</v>
      </c>
      <c r="L136" s="26"/>
      <c r="M136" s="26"/>
      <c r="N136" s="26"/>
      <c r="O136" s="26"/>
      <c r="P136" s="26"/>
      <c r="Q136" s="26"/>
      <c r="R136" s="26"/>
      <c r="S136" s="26"/>
      <c r="T136" s="26"/>
      <c r="V136" s="54"/>
    </row>
    <row r="137" spans="1:22" x14ac:dyDescent="0.35">
      <c r="A137" s="54"/>
      <c r="D137" s="3" t="s">
        <v>112</v>
      </c>
      <c r="E137" s="6"/>
      <c r="F137" s="7"/>
      <c r="G137" s="7"/>
      <c r="H137" s="7"/>
      <c r="I137" s="50">
        <f>SUM(I121:I136)</f>
        <v>1879960</v>
      </c>
      <c r="J137" s="7"/>
      <c r="K137" s="7"/>
      <c r="L137" s="7"/>
      <c r="M137" s="7"/>
      <c r="N137" s="7"/>
      <c r="O137" s="7"/>
      <c r="P137" s="7"/>
      <c r="Q137" s="7"/>
      <c r="R137" s="7"/>
      <c r="S137" s="7"/>
      <c r="T137" s="7"/>
      <c r="V137" s="54"/>
    </row>
    <row r="138" spans="1:22" x14ac:dyDescent="0.35">
      <c r="A138" s="54"/>
      <c r="D138" s="49" t="s">
        <v>113</v>
      </c>
      <c r="E138" s="567"/>
      <c r="F138" s="568"/>
      <c r="G138" s="568"/>
      <c r="H138" s="568"/>
      <c r="I138" s="568"/>
      <c r="J138" s="568"/>
      <c r="K138" s="568"/>
      <c r="L138" s="568"/>
      <c r="M138" s="568"/>
      <c r="N138" s="568"/>
      <c r="O138" s="568"/>
      <c r="P138" s="568"/>
      <c r="Q138" s="568"/>
      <c r="R138" s="568"/>
      <c r="S138" s="568"/>
      <c r="T138" s="569"/>
      <c r="V138" s="54"/>
    </row>
    <row r="139" spans="1:22" outlineLevel="1" x14ac:dyDescent="0.35">
      <c r="A139" s="54"/>
      <c r="C139" s="1">
        <v>1</v>
      </c>
      <c r="D139" s="3"/>
      <c r="E139" s="6"/>
      <c r="F139" s="7"/>
      <c r="G139" s="7"/>
      <c r="H139" s="7"/>
      <c r="I139" s="27"/>
      <c r="J139" s="7"/>
      <c r="K139" s="34"/>
      <c r="L139" s="34"/>
      <c r="M139" s="34"/>
      <c r="N139" s="34"/>
      <c r="O139" s="34"/>
      <c r="P139" s="34"/>
      <c r="Q139" s="34"/>
      <c r="R139" s="34"/>
      <c r="S139" s="34"/>
      <c r="T139" s="34"/>
      <c r="V139" s="54"/>
    </row>
    <row r="140" spans="1:22" outlineLevel="1" x14ac:dyDescent="0.35">
      <c r="A140" s="54"/>
      <c r="C140" s="1">
        <v>2</v>
      </c>
      <c r="D140" s="4"/>
      <c r="E140" s="6"/>
      <c r="F140" s="8"/>
      <c r="G140" s="8"/>
      <c r="H140" s="26"/>
      <c r="I140" s="27"/>
      <c r="J140" s="9"/>
      <c r="K140" s="34"/>
      <c r="L140" s="34"/>
      <c r="M140" s="34"/>
      <c r="N140" s="34"/>
      <c r="O140" s="34"/>
      <c r="P140" s="34"/>
      <c r="Q140" s="34"/>
      <c r="R140" s="34"/>
      <c r="S140" s="34"/>
      <c r="T140" s="34"/>
      <c r="V140" s="54"/>
    </row>
    <row r="141" spans="1:22" outlineLevel="1" x14ac:dyDescent="0.35">
      <c r="A141" s="54"/>
      <c r="C141" s="1">
        <v>3</v>
      </c>
      <c r="D141" s="4"/>
      <c r="E141" s="6"/>
      <c r="F141" s="8"/>
      <c r="G141" s="8"/>
      <c r="H141" s="26"/>
      <c r="I141" s="27"/>
      <c r="J141" s="9"/>
      <c r="K141" s="8"/>
      <c r="L141" s="8"/>
      <c r="M141" s="8"/>
      <c r="N141" s="8"/>
      <c r="O141" s="8"/>
      <c r="P141" s="8"/>
      <c r="Q141" s="8"/>
      <c r="R141" s="8"/>
      <c r="S141" s="8"/>
      <c r="T141" s="8"/>
      <c r="V141" s="54"/>
    </row>
    <row r="142" spans="1:22" outlineLevel="1" x14ac:dyDescent="0.35">
      <c r="A142" s="54"/>
      <c r="C142" s="1">
        <v>4</v>
      </c>
      <c r="D142" s="4"/>
      <c r="E142" s="6"/>
      <c r="F142" s="6"/>
      <c r="G142" s="8"/>
      <c r="H142" s="8"/>
      <c r="I142" s="27"/>
      <c r="J142" s="9"/>
      <c r="K142" s="8"/>
      <c r="L142" s="8"/>
      <c r="M142" s="8"/>
      <c r="N142" s="8"/>
      <c r="O142" s="8"/>
      <c r="P142" s="8"/>
      <c r="Q142" s="8"/>
      <c r="R142" s="8"/>
      <c r="S142" s="8"/>
      <c r="T142" s="8"/>
      <c r="V142" s="54"/>
    </row>
    <row r="143" spans="1:22" outlineLevel="1" x14ac:dyDescent="0.35">
      <c r="A143" s="54"/>
      <c r="C143" s="1">
        <v>5</v>
      </c>
      <c r="D143" s="3"/>
      <c r="E143" s="6"/>
      <c r="F143" s="7"/>
      <c r="G143" s="7"/>
      <c r="H143" s="7"/>
      <c r="I143" s="27"/>
      <c r="J143" s="7"/>
      <c r="K143" s="7"/>
      <c r="L143" s="7"/>
      <c r="M143" s="7"/>
      <c r="N143" s="7"/>
      <c r="O143" s="7"/>
      <c r="P143" s="7"/>
      <c r="Q143" s="7"/>
      <c r="R143" s="7"/>
      <c r="S143" s="7"/>
      <c r="T143" s="7"/>
      <c r="V143" s="54"/>
    </row>
    <row r="144" spans="1:22" outlineLevel="1" x14ac:dyDescent="0.35">
      <c r="A144" s="54"/>
      <c r="C144" s="1">
        <v>6</v>
      </c>
      <c r="D144" s="3"/>
      <c r="E144" s="6"/>
      <c r="F144" s="7"/>
      <c r="G144" s="7"/>
      <c r="H144" s="7"/>
      <c r="I144" s="27"/>
      <c r="J144" s="7"/>
      <c r="K144" s="7"/>
      <c r="L144" s="7"/>
      <c r="M144" s="7"/>
      <c r="N144" s="7"/>
      <c r="O144" s="7"/>
      <c r="P144" s="7"/>
      <c r="Q144" s="7"/>
      <c r="R144" s="7"/>
      <c r="S144" s="7"/>
      <c r="T144" s="7"/>
      <c r="V144" s="54"/>
    </row>
    <row r="145" spans="1:22" outlineLevel="1" x14ac:dyDescent="0.35">
      <c r="A145" s="54"/>
      <c r="C145" s="1">
        <v>7</v>
      </c>
      <c r="D145" s="3"/>
      <c r="E145" s="6"/>
      <c r="F145" s="7"/>
      <c r="G145" s="7"/>
      <c r="H145" s="7"/>
      <c r="I145" s="27"/>
      <c r="J145" s="7" t="s">
        <v>632</v>
      </c>
      <c r="K145" s="7"/>
      <c r="L145" s="7"/>
      <c r="M145" s="7"/>
      <c r="N145" s="7"/>
      <c r="O145" s="7"/>
      <c r="P145" s="7"/>
      <c r="Q145" s="7"/>
      <c r="R145" s="7"/>
      <c r="S145" s="7"/>
      <c r="T145" s="7"/>
      <c r="V145" s="54"/>
    </row>
    <row r="146" spans="1:22" x14ac:dyDescent="0.35">
      <c r="A146" s="54"/>
      <c r="D146" s="4" t="s">
        <v>114</v>
      </c>
      <c r="E146" s="6"/>
      <c r="F146" s="8"/>
      <c r="G146" s="8"/>
      <c r="H146" s="26"/>
      <c r="I146" s="50"/>
      <c r="J146" s="9"/>
      <c r="K146" s="8"/>
      <c r="L146" s="8"/>
      <c r="M146" s="8"/>
      <c r="N146" s="8"/>
      <c r="O146" s="8"/>
      <c r="P146" s="8"/>
      <c r="Q146" s="8"/>
      <c r="R146" s="8"/>
      <c r="S146" s="8"/>
      <c r="T146" s="8"/>
      <c r="V146" s="54"/>
    </row>
    <row r="147" spans="1:22" x14ac:dyDescent="0.35">
      <c r="A147" s="54"/>
      <c r="D147" s="39" t="s">
        <v>115</v>
      </c>
      <c r="E147" s="36"/>
      <c r="F147" s="36"/>
      <c r="G147" s="36"/>
      <c r="H147" s="36"/>
      <c r="I147" s="40"/>
      <c r="V147" s="54"/>
    </row>
    <row r="148" spans="1:22" x14ac:dyDescent="0.35">
      <c r="A148" s="54"/>
      <c r="V148" s="54"/>
    </row>
    <row r="149" spans="1:22" ht="15" customHeight="1" x14ac:dyDescent="0.35">
      <c r="A149" s="54"/>
      <c r="D149" s="38" t="s">
        <v>116</v>
      </c>
      <c r="E149" s="557" t="s">
        <v>633</v>
      </c>
      <c r="F149" s="557"/>
      <c r="G149" s="557"/>
      <c r="H149" s="557"/>
      <c r="I149" s="557"/>
      <c r="J149" s="53"/>
      <c r="K149" s="53"/>
      <c r="L149" s="53"/>
      <c r="M149" s="53"/>
      <c r="N149" s="53"/>
      <c r="O149" s="53"/>
      <c r="P149" s="53"/>
      <c r="Q149" s="53"/>
      <c r="R149" s="53"/>
      <c r="S149" s="53"/>
      <c r="T149" s="53"/>
      <c r="V149" s="54"/>
    </row>
    <row r="150" spans="1:22" x14ac:dyDescent="0.35">
      <c r="A150" s="54"/>
      <c r="D150" s="38" t="s">
        <v>118</v>
      </c>
      <c r="E150" s="52" t="s">
        <v>119</v>
      </c>
      <c r="F150" s="52"/>
      <c r="G150" s="52"/>
      <c r="H150" s="52"/>
      <c r="I150" s="52"/>
      <c r="J150" s="558"/>
      <c r="K150" s="558"/>
      <c r="L150" s="558"/>
      <c r="M150" s="558"/>
      <c r="N150" s="558"/>
      <c r="O150" s="558"/>
      <c r="P150" s="558"/>
      <c r="Q150" s="558"/>
      <c r="R150" s="558"/>
      <c r="S150" s="558"/>
      <c r="T150" s="558"/>
      <c r="V150" s="54"/>
    </row>
    <row r="151" spans="1:22" x14ac:dyDescent="0.35">
      <c r="A151" s="54"/>
      <c r="D151" s="38" t="s">
        <v>120</v>
      </c>
      <c r="E151" s="559">
        <v>45356</v>
      </c>
      <c r="F151" s="559"/>
      <c r="G151" s="559"/>
      <c r="H151" s="559"/>
      <c r="I151" s="559"/>
      <c r="J151" s="37"/>
      <c r="K151" s="37"/>
      <c r="L151" s="37"/>
      <c r="M151" s="37"/>
      <c r="N151" s="37"/>
      <c r="O151" s="37"/>
      <c r="P151" s="37"/>
      <c r="Q151" s="37"/>
      <c r="R151" s="37"/>
      <c r="S151" s="37"/>
      <c r="T151" s="37"/>
      <c r="V151" s="54"/>
    </row>
    <row r="152" spans="1:22" x14ac:dyDescent="0.35">
      <c r="A152" s="54"/>
      <c r="V152" s="54"/>
    </row>
    <row r="153" spans="1:22" x14ac:dyDescent="0.35">
      <c r="A153" s="54"/>
      <c r="B153" s="54"/>
      <c r="C153" s="54"/>
      <c r="D153" s="54"/>
      <c r="E153" s="55"/>
      <c r="F153" s="55"/>
      <c r="G153" s="55"/>
      <c r="H153" s="55"/>
      <c r="I153" s="55"/>
      <c r="J153" s="55"/>
      <c r="K153" s="55"/>
      <c r="L153" s="55"/>
      <c r="M153" s="55"/>
      <c r="N153" s="55"/>
      <c r="O153" s="55"/>
      <c r="P153" s="55"/>
      <c r="Q153" s="55"/>
      <c r="R153" s="55"/>
      <c r="S153" s="55"/>
      <c r="T153" s="55"/>
      <c r="U153" s="54"/>
      <c r="V153" s="54"/>
    </row>
  </sheetData>
  <mergeCells count="9">
    <mergeCell ref="E149:I149"/>
    <mergeCell ref="J150:T150"/>
    <mergeCell ref="E151:I151"/>
    <mergeCell ref="C4:D4"/>
    <mergeCell ref="E4:T4"/>
    <mergeCell ref="E41:T41"/>
    <mergeCell ref="E119:T119"/>
    <mergeCell ref="E138:T138"/>
    <mergeCell ref="C40:D40"/>
  </mergeCells>
  <dataValidations count="1">
    <dataValidation type="textLength" allowBlank="1" showInputMessage="1" showErrorMessage="1" errorTitle="Character Length" error="Value can not exceed 250 characters" sqref="D5:D16 D137:D146 D44:D46 D55 D66:D67 D81:D82 D91:D92 D105:D106 D114 D117:D120" xr:uid="{C5BDF0A3-D71A-4351-9ACD-E24816502D37}">
      <formula1>0</formula1>
      <formula2>250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B7071-7878-47FA-8370-1DF4195B6BD8}">
  <dimension ref="A1:AC126"/>
  <sheetViews>
    <sheetView topLeftCell="A7" workbookViewId="0">
      <selection activeCell="I13" sqref="I13"/>
    </sheetView>
  </sheetViews>
  <sheetFormatPr defaultColWidth="9.25" defaultRowHeight="14.25" customHeight="1" outlineLevelRow="1" x14ac:dyDescent="0.35"/>
  <cols>
    <col min="1" max="1" width="2.75" style="1" customWidth="1"/>
    <col min="2" max="2" width="3.83203125" style="1" customWidth="1"/>
    <col min="3" max="3" width="3.25" style="1" bestFit="1" customWidth="1"/>
    <col min="4" max="4" width="54.33203125" style="1" customWidth="1"/>
    <col min="5" max="5" width="20.33203125" style="5" hidden="1" customWidth="1"/>
    <col min="6" max="6" width="13.25" style="5" hidden="1" customWidth="1"/>
    <col min="7" max="7" width="14.5" style="5" hidden="1" customWidth="1"/>
    <col min="8" max="8" width="7" style="5" customWidth="1"/>
    <col min="9" max="9" width="18.25" style="5" customWidth="1"/>
    <col min="10" max="10" width="15.58203125" style="5" customWidth="1"/>
    <col min="11" max="11" width="15.58203125" style="157" customWidth="1"/>
    <col min="12" max="12" width="14.75" style="5" customWidth="1"/>
    <col min="13" max="21" width="14.75" style="5" hidden="1" customWidth="1"/>
    <col min="22" max="22" width="7.5" style="1" customWidth="1"/>
    <col min="23" max="23" width="3" style="1" customWidth="1"/>
    <col min="24" max="16384" width="9.25" style="1"/>
  </cols>
  <sheetData>
    <row r="1" spans="1:29" ht="14" x14ac:dyDescent="0.35">
      <c r="A1" s="54"/>
      <c r="B1" s="54"/>
      <c r="C1" s="54"/>
      <c r="D1" s="54"/>
      <c r="E1" s="55"/>
      <c r="F1" s="55"/>
      <c r="G1" s="55"/>
      <c r="H1" s="55"/>
      <c r="I1" s="55"/>
      <c r="J1" s="55"/>
      <c r="K1" s="164"/>
      <c r="L1" s="55"/>
      <c r="M1" s="55"/>
      <c r="N1" s="55"/>
      <c r="O1" s="55"/>
      <c r="P1" s="55"/>
      <c r="Q1" s="55"/>
      <c r="R1" s="55"/>
      <c r="S1" s="55"/>
      <c r="T1" s="55"/>
      <c r="U1" s="55"/>
      <c r="V1" s="54"/>
      <c r="W1" s="54"/>
    </row>
    <row r="2" spans="1:29" ht="14" x14ac:dyDescent="0.35">
      <c r="A2" s="54"/>
      <c r="W2" s="54"/>
    </row>
    <row r="3" spans="1:29" s="2" customFormat="1" ht="39" x14ac:dyDescent="0.35">
      <c r="A3" s="56"/>
      <c r="C3" s="35" t="s">
        <v>1</v>
      </c>
      <c r="D3" s="25" t="s">
        <v>101</v>
      </c>
      <c r="E3" s="25" t="s">
        <v>102</v>
      </c>
      <c r="F3" s="24" t="s">
        <v>5</v>
      </c>
      <c r="G3" s="24" t="s">
        <v>103</v>
      </c>
      <c r="H3" s="24" t="s">
        <v>7</v>
      </c>
      <c r="I3" s="25" t="s">
        <v>104</v>
      </c>
      <c r="J3" s="25" t="s">
        <v>105</v>
      </c>
      <c r="K3" s="163"/>
      <c r="L3" s="24" t="s">
        <v>106</v>
      </c>
      <c r="M3" s="24" t="s">
        <v>11</v>
      </c>
      <c r="N3" s="24" t="s">
        <v>12</v>
      </c>
      <c r="O3" s="24" t="s">
        <v>13</v>
      </c>
      <c r="P3" s="24" t="s">
        <v>14</v>
      </c>
      <c r="Q3" s="24" t="s">
        <v>15</v>
      </c>
      <c r="R3" s="24" t="s">
        <v>16</v>
      </c>
      <c r="S3" s="24" t="s">
        <v>14</v>
      </c>
      <c r="T3" s="24" t="s">
        <v>17</v>
      </c>
      <c r="U3" s="24" t="s">
        <v>18</v>
      </c>
      <c r="W3" s="56"/>
    </row>
    <row r="4" spans="1:29" ht="15.75" customHeight="1" x14ac:dyDescent="0.35">
      <c r="A4" s="54"/>
      <c r="C4" s="560" t="s">
        <v>107</v>
      </c>
      <c r="D4" s="561"/>
      <c r="E4" s="562"/>
      <c r="F4" s="563"/>
      <c r="G4" s="563"/>
      <c r="H4" s="563"/>
      <c r="I4" s="563"/>
      <c r="J4" s="563"/>
      <c r="K4" s="582"/>
      <c r="L4" s="563"/>
      <c r="M4" s="563"/>
      <c r="N4" s="563"/>
      <c r="O4" s="563"/>
      <c r="P4" s="563"/>
      <c r="Q4" s="563"/>
      <c r="R4" s="563"/>
      <c r="S4" s="563"/>
      <c r="T4" s="563"/>
      <c r="U4" s="564"/>
      <c r="W4" s="54"/>
    </row>
    <row r="5" spans="1:29" ht="14" outlineLevel="1" x14ac:dyDescent="0.3">
      <c r="A5" s="54"/>
      <c r="C5" s="1">
        <v>1</v>
      </c>
      <c r="D5" s="154" t="s">
        <v>174</v>
      </c>
      <c r="E5" s="7"/>
      <c r="F5" s="7"/>
      <c r="G5" s="26"/>
      <c r="H5" s="26"/>
      <c r="I5" s="27">
        <v>100000</v>
      </c>
      <c r="J5" s="44" t="s">
        <v>176</v>
      </c>
      <c r="K5" s="162"/>
      <c r="L5" s="34" t="s">
        <v>634</v>
      </c>
      <c r="M5" s="34"/>
      <c r="N5" s="34"/>
      <c r="O5" s="34"/>
      <c r="P5" s="34"/>
      <c r="Q5" s="34"/>
      <c r="R5" s="34"/>
      <c r="S5" s="34"/>
      <c r="T5" s="34"/>
      <c r="U5" s="34"/>
      <c r="W5" s="54"/>
    </row>
    <row r="6" spans="1:29" ht="21.75" customHeight="1" outlineLevel="1" x14ac:dyDescent="0.35">
      <c r="A6" s="54"/>
      <c r="C6" s="1">
        <v>2</v>
      </c>
      <c r="D6" s="155" t="s">
        <v>177</v>
      </c>
      <c r="E6" s="6"/>
      <c r="F6" s="7"/>
      <c r="G6" s="7"/>
      <c r="H6" s="7"/>
      <c r="I6" s="27">
        <v>120000</v>
      </c>
      <c r="J6" s="7" t="s">
        <v>176</v>
      </c>
      <c r="K6" s="149"/>
      <c r="L6" s="34" t="s">
        <v>634</v>
      </c>
      <c r="M6" s="34"/>
      <c r="N6" s="34"/>
      <c r="O6" s="34"/>
      <c r="P6" s="34"/>
      <c r="Q6" s="34"/>
      <c r="R6" s="34"/>
      <c r="S6" s="34"/>
      <c r="T6" s="34"/>
      <c r="U6" s="34"/>
      <c r="W6" s="54"/>
    </row>
    <row r="7" spans="1:29" ht="46.5" outlineLevel="1" x14ac:dyDescent="0.35">
      <c r="A7" s="54"/>
      <c r="C7" s="1">
        <v>3</v>
      </c>
      <c r="D7" s="202" t="s">
        <v>179</v>
      </c>
      <c r="E7" s="46"/>
      <c r="F7" s="46"/>
      <c r="G7" s="46"/>
      <c r="H7" s="46"/>
      <c r="I7" s="27">
        <v>60000</v>
      </c>
      <c r="J7" s="44" t="s">
        <v>176</v>
      </c>
      <c r="K7" s="162"/>
      <c r="L7" s="34" t="s">
        <v>634</v>
      </c>
      <c r="M7" s="34"/>
      <c r="N7" s="34"/>
      <c r="O7" s="34"/>
      <c r="P7" s="34"/>
      <c r="Q7" s="34"/>
      <c r="R7" s="34"/>
      <c r="S7" s="34"/>
      <c r="T7" s="34"/>
      <c r="U7" s="34"/>
      <c r="W7" s="54"/>
    </row>
    <row r="8" spans="1:29" ht="14" outlineLevel="1" x14ac:dyDescent="0.35">
      <c r="A8" s="54"/>
      <c r="C8" s="1">
        <v>4</v>
      </c>
      <c r="D8" s="203" t="s">
        <v>182</v>
      </c>
      <c r="E8" s="117"/>
      <c r="F8" s="46"/>
      <c r="G8" s="46"/>
      <c r="H8" s="46"/>
      <c r="I8" s="27">
        <v>84000</v>
      </c>
      <c r="J8" s="46" t="s">
        <v>176</v>
      </c>
      <c r="K8" s="161"/>
      <c r="L8" s="46" t="s">
        <v>634</v>
      </c>
      <c r="M8" s="46"/>
      <c r="N8" s="46"/>
      <c r="O8" s="46"/>
      <c r="P8" s="46"/>
      <c r="Q8" s="46"/>
      <c r="R8" s="46"/>
      <c r="S8" s="46"/>
      <c r="T8" s="46"/>
      <c r="U8" s="46"/>
      <c r="W8" s="54"/>
    </row>
    <row r="9" spans="1:29" ht="46.5" outlineLevel="1" x14ac:dyDescent="0.35">
      <c r="A9" s="54"/>
      <c r="C9" s="306">
        <v>5</v>
      </c>
      <c r="D9" s="165" t="s">
        <v>184</v>
      </c>
      <c r="E9" s="117"/>
      <c r="F9" s="46"/>
      <c r="G9" s="46"/>
      <c r="H9" s="46"/>
      <c r="I9" s="27">
        <v>100000</v>
      </c>
      <c r="J9" s="46" t="s">
        <v>186</v>
      </c>
      <c r="K9" s="161"/>
      <c r="L9" s="204" t="s">
        <v>381</v>
      </c>
      <c r="M9" s="46"/>
      <c r="N9" s="46"/>
      <c r="O9" s="46"/>
      <c r="P9" s="46"/>
      <c r="Q9" s="46"/>
      <c r="R9" s="46"/>
      <c r="S9" s="46"/>
      <c r="T9" s="46"/>
      <c r="U9" s="46"/>
      <c r="W9" s="54"/>
    </row>
    <row r="10" spans="1:29" ht="14" outlineLevel="1" x14ac:dyDescent="0.35">
      <c r="A10" s="54"/>
      <c r="C10" s="1">
        <v>6</v>
      </c>
      <c r="D10" s="201" t="s">
        <v>187</v>
      </c>
      <c r="E10" s="46"/>
      <c r="F10" s="46"/>
      <c r="G10" s="46"/>
      <c r="H10" s="46"/>
      <c r="I10" s="27">
        <v>100000</v>
      </c>
      <c r="J10" s="46" t="s">
        <v>186</v>
      </c>
      <c r="K10" s="161"/>
      <c r="L10" s="204" t="s">
        <v>381</v>
      </c>
      <c r="M10" s="46"/>
      <c r="N10" s="46"/>
      <c r="O10" s="46"/>
      <c r="P10" s="46"/>
      <c r="Q10" s="46"/>
      <c r="R10" s="46"/>
      <c r="S10" s="46"/>
      <c r="T10" s="46"/>
      <c r="U10" s="46"/>
      <c r="W10" s="54"/>
    </row>
    <row r="11" spans="1:29" ht="28" outlineLevel="1" x14ac:dyDescent="0.35">
      <c r="A11" s="54"/>
      <c r="C11" s="1">
        <v>7</v>
      </c>
      <c r="D11" s="310" t="s">
        <v>189</v>
      </c>
      <c r="E11" s="46"/>
      <c r="F11" s="46"/>
      <c r="G11" s="46"/>
      <c r="H11" s="46"/>
      <c r="I11" s="27">
        <v>60000</v>
      </c>
      <c r="J11" s="46" t="s">
        <v>191</v>
      </c>
      <c r="K11" s="161"/>
      <c r="L11" s="46" t="s">
        <v>635</v>
      </c>
      <c r="M11" s="46"/>
      <c r="N11" s="46"/>
      <c r="O11" s="46"/>
      <c r="P11" s="46"/>
      <c r="Q11" s="46"/>
      <c r="R11" s="46"/>
      <c r="S11" s="46"/>
      <c r="T11" s="46"/>
      <c r="U11" s="46"/>
      <c r="W11" s="54"/>
    </row>
    <row r="12" spans="1:29" ht="14" outlineLevel="1" x14ac:dyDescent="0.35">
      <c r="A12" s="54"/>
      <c r="C12" s="1">
        <v>8</v>
      </c>
      <c r="D12" s="203" t="s">
        <v>192</v>
      </c>
      <c r="E12" s="117"/>
      <c r="F12" s="46"/>
      <c r="G12" s="46"/>
      <c r="H12" s="46"/>
      <c r="I12" s="27">
        <v>77000</v>
      </c>
      <c r="J12" s="46" t="s">
        <v>636</v>
      </c>
      <c r="K12" s="161"/>
      <c r="L12" s="46"/>
      <c r="M12" s="46"/>
      <c r="N12" s="46"/>
      <c r="O12" s="46"/>
      <c r="P12" s="46"/>
      <c r="Q12" s="46"/>
      <c r="R12" s="46"/>
      <c r="S12" s="46"/>
      <c r="T12" s="46"/>
      <c r="U12" s="46"/>
      <c r="W12" s="54"/>
    </row>
    <row r="13" spans="1:29" ht="14" outlineLevel="1" x14ac:dyDescent="0.35">
      <c r="A13" s="54"/>
      <c r="D13" s="203" t="s">
        <v>194</v>
      </c>
      <c r="E13" s="117"/>
      <c r="F13" s="46"/>
      <c r="G13" s="46"/>
      <c r="H13" s="46"/>
      <c r="I13" s="27">
        <v>58000</v>
      </c>
      <c r="J13" s="46" t="s">
        <v>636</v>
      </c>
      <c r="K13" s="161"/>
      <c r="L13" s="46"/>
      <c r="M13" s="46"/>
      <c r="N13" s="46"/>
      <c r="O13" s="46"/>
      <c r="P13" s="46"/>
      <c r="Q13" s="46"/>
      <c r="R13" s="46"/>
      <c r="S13" s="46"/>
      <c r="T13" s="46"/>
      <c r="U13" s="46"/>
      <c r="W13" s="54"/>
    </row>
    <row r="14" spans="1:29" ht="14" outlineLevel="1" x14ac:dyDescent="0.35">
      <c r="A14" s="54"/>
      <c r="C14" s="1">
        <v>9</v>
      </c>
      <c r="D14" s="203" t="s">
        <v>196</v>
      </c>
      <c r="E14" s="117"/>
      <c r="F14" s="46"/>
      <c r="G14" s="46"/>
      <c r="H14" s="46"/>
      <c r="I14" s="27">
        <v>58000</v>
      </c>
      <c r="J14" s="46" t="s">
        <v>636</v>
      </c>
      <c r="K14" s="161"/>
      <c r="L14" s="46"/>
      <c r="M14" s="46"/>
      <c r="N14" s="46"/>
      <c r="O14" s="46"/>
      <c r="P14" s="46"/>
      <c r="Q14" s="46"/>
      <c r="R14" s="46"/>
      <c r="S14" s="46"/>
      <c r="T14" s="46"/>
      <c r="U14" s="46"/>
      <c r="W14" s="54"/>
    </row>
    <row r="15" spans="1:29" ht="15.75" customHeight="1" x14ac:dyDescent="0.35">
      <c r="A15" s="54"/>
      <c r="C15" s="565" t="s">
        <v>108</v>
      </c>
      <c r="D15" s="566"/>
      <c r="E15" s="46"/>
      <c r="F15" s="46"/>
      <c r="G15" s="46"/>
      <c r="H15" s="46"/>
      <c r="I15" s="50">
        <f>SUM(I5:I14)</f>
        <v>817000</v>
      </c>
      <c r="J15" s="46"/>
      <c r="K15" s="161"/>
      <c r="L15" s="46"/>
      <c r="M15" s="46"/>
      <c r="N15" s="46"/>
      <c r="O15" s="46"/>
      <c r="P15" s="46"/>
      <c r="Q15" s="46"/>
      <c r="R15" s="46"/>
      <c r="S15" s="46"/>
      <c r="T15" s="46"/>
      <c r="U15" s="46"/>
      <c r="W15" s="54"/>
    </row>
    <row r="16" spans="1:29" ht="14" x14ac:dyDescent="0.35">
      <c r="A16" s="54"/>
      <c r="D16" s="47" t="s">
        <v>109</v>
      </c>
      <c r="E16" s="562"/>
      <c r="F16" s="563"/>
      <c r="G16" s="563"/>
      <c r="H16" s="563"/>
      <c r="I16" s="563"/>
      <c r="J16" s="563"/>
      <c r="K16" s="582"/>
      <c r="L16" s="563"/>
      <c r="M16" s="563"/>
      <c r="N16" s="563"/>
      <c r="O16" s="563"/>
      <c r="P16" s="563"/>
      <c r="Q16" s="563"/>
      <c r="R16" s="563"/>
      <c r="S16" s="563"/>
      <c r="T16" s="563"/>
      <c r="U16" s="564"/>
      <c r="W16" s="54"/>
      <c r="AC16" s="1" t="s">
        <v>632</v>
      </c>
    </row>
    <row r="17" spans="1:24" ht="40.5" customHeight="1" outlineLevel="1" x14ac:dyDescent="0.35">
      <c r="A17" s="54"/>
      <c r="C17" s="1">
        <v>1</v>
      </c>
      <c r="D17" s="151" t="s">
        <v>637</v>
      </c>
      <c r="E17" s="146"/>
      <c r="F17" s="149"/>
      <c r="G17" s="149"/>
      <c r="H17" s="149"/>
      <c r="I17" s="148"/>
      <c r="J17" s="7" t="s">
        <v>638</v>
      </c>
      <c r="K17" s="149"/>
      <c r="L17" s="205" t="s">
        <v>639</v>
      </c>
      <c r="M17" s="7"/>
      <c r="N17" s="7"/>
      <c r="O17" s="7"/>
      <c r="P17" s="7"/>
      <c r="Q17" s="7"/>
      <c r="R17" s="7"/>
      <c r="S17" s="7"/>
      <c r="T17" s="7"/>
      <c r="U17" s="7"/>
      <c r="W17" s="54"/>
    </row>
    <row r="18" spans="1:24" ht="30" customHeight="1" outlineLevel="1" x14ac:dyDescent="0.35">
      <c r="A18" s="54"/>
      <c r="C18" s="1">
        <v>2</v>
      </c>
      <c r="D18" s="152" t="s">
        <v>640</v>
      </c>
      <c r="E18" s="146"/>
      <c r="F18" s="147"/>
      <c r="G18" s="147"/>
      <c r="H18" s="150"/>
      <c r="I18" s="148">
        <v>5000</v>
      </c>
      <c r="J18" s="9" t="s">
        <v>638</v>
      </c>
      <c r="K18" s="160"/>
      <c r="L18" s="205" t="s">
        <v>639</v>
      </c>
      <c r="M18" s="8"/>
      <c r="N18" s="8"/>
      <c r="O18" s="8"/>
      <c r="P18" s="8"/>
      <c r="Q18" s="8"/>
      <c r="R18" s="8"/>
      <c r="S18" s="8"/>
      <c r="T18" s="8"/>
      <c r="U18" s="8"/>
      <c r="W18" s="54"/>
    </row>
    <row r="19" spans="1:24" ht="31" outlineLevel="1" x14ac:dyDescent="0.35">
      <c r="A19" s="54"/>
      <c r="C19" s="1">
        <v>3</v>
      </c>
      <c r="D19" s="166" t="s">
        <v>641</v>
      </c>
      <c r="E19" s="6"/>
      <c r="F19" s="8"/>
      <c r="G19" s="8"/>
      <c r="H19" s="26"/>
      <c r="I19" s="168">
        <v>211302</v>
      </c>
      <c r="J19" s="9" t="s">
        <v>176</v>
      </c>
      <c r="K19" s="160"/>
      <c r="L19" s="8" t="s">
        <v>388</v>
      </c>
      <c r="M19" s="8"/>
      <c r="N19" s="8"/>
      <c r="O19" s="8"/>
      <c r="P19" s="8"/>
      <c r="Q19" s="8"/>
      <c r="R19" s="8"/>
      <c r="S19" s="8"/>
      <c r="T19" s="8"/>
      <c r="U19" s="8"/>
      <c r="W19" s="54"/>
    </row>
    <row r="20" spans="1:24" ht="33" customHeight="1" outlineLevel="1" x14ac:dyDescent="0.3">
      <c r="A20" s="54"/>
      <c r="C20" s="1">
        <v>4</v>
      </c>
      <c r="D20" s="172" t="s">
        <v>642</v>
      </c>
      <c r="E20" s="115"/>
      <c r="F20" s="8"/>
      <c r="G20" s="8"/>
      <c r="H20" s="26"/>
      <c r="I20" s="167">
        <v>230000</v>
      </c>
      <c r="J20" s="9" t="s">
        <v>176</v>
      </c>
      <c r="K20" s="160"/>
      <c r="L20" s="8" t="s">
        <v>456</v>
      </c>
      <c r="M20" s="8"/>
      <c r="N20" s="8"/>
      <c r="O20" s="8"/>
      <c r="P20" s="8"/>
      <c r="Q20" s="8"/>
      <c r="R20" s="8"/>
      <c r="S20" s="8"/>
      <c r="T20" s="8"/>
      <c r="U20" s="8"/>
      <c r="W20" s="54"/>
    </row>
    <row r="21" spans="1:24" ht="29.25" customHeight="1" outlineLevel="1" x14ac:dyDescent="0.3">
      <c r="A21" s="54"/>
      <c r="C21" s="1">
        <v>5</v>
      </c>
      <c r="D21" s="171" t="s">
        <v>643</v>
      </c>
      <c r="E21" s="115"/>
      <c r="F21" s="8"/>
      <c r="G21" s="8"/>
      <c r="H21" s="26"/>
      <c r="I21" s="167">
        <v>230000</v>
      </c>
      <c r="J21" s="9" t="s">
        <v>176</v>
      </c>
      <c r="K21" s="160"/>
      <c r="L21" s="8" t="s">
        <v>406</v>
      </c>
      <c r="M21" s="8"/>
      <c r="N21" s="8"/>
      <c r="O21" s="8"/>
      <c r="P21" s="8"/>
      <c r="Q21" s="8"/>
      <c r="R21" s="8"/>
      <c r="S21" s="8"/>
      <c r="T21" s="8"/>
      <c r="U21" s="8"/>
      <c r="V21" s="156"/>
      <c r="X21" s="54"/>
    </row>
    <row r="22" spans="1:24" ht="42" outlineLevel="1" x14ac:dyDescent="0.3">
      <c r="A22" s="54"/>
      <c r="D22" s="170" t="s">
        <v>644</v>
      </c>
      <c r="E22" s="115"/>
      <c r="F22" s="8"/>
      <c r="G22" s="8"/>
      <c r="H22" s="26"/>
      <c r="I22" s="169">
        <v>340000</v>
      </c>
      <c r="J22" s="9" t="s">
        <v>645</v>
      </c>
      <c r="K22" s="160"/>
      <c r="L22" s="8" t="s">
        <v>456</v>
      </c>
      <c r="M22" s="8"/>
      <c r="N22" s="8"/>
      <c r="O22" s="8"/>
      <c r="P22" s="8"/>
      <c r="Q22" s="8"/>
      <c r="R22" s="8"/>
      <c r="S22" s="8"/>
      <c r="T22" s="8"/>
      <c r="U22" s="8"/>
      <c r="V22" s="156"/>
      <c r="X22" s="54"/>
    </row>
    <row r="23" spans="1:24" ht="52.5" customHeight="1" outlineLevel="1" x14ac:dyDescent="0.35">
      <c r="A23" s="54"/>
      <c r="D23" s="166" t="s">
        <v>646</v>
      </c>
      <c r="E23" s="173"/>
      <c r="F23" s="174"/>
      <c r="G23" s="174"/>
      <c r="H23" s="175"/>
      <c r="I23" s="176">
        <v>20000</v>
      </c>
      <c r="J23" s="177" t="s">
        <v>645</v>
      </c>
      <c r="K23" s="178"/>
      <c r="L23" s="174" t="s">
        <v>399</v>
      </c>
      <c r="M23" s="8"/>
      <c r="N23" s="8"/>
      <c r="O23" s="8"/>
      <c r="P23" s="8"/>
      <c r="Q23" s="8"/>
      <c r="R23" s="8"/>
      <c r="S23" s="8"/>
      <c r="T23" s="8"/>
      <c r="U23" s="8"/>
      <c r="V23" s="156"/>
      <c r="X23" s="54"/>
    </row>
    <row r="24" spans="1:24" ht="52.5" customHeight="1" outlineLevel="1" x14ac:dyDescent="0.35">
      <c r="A24" s="54"/>
      <c r="D24" s="198" t="s">
        <v>647</v>
      </c>
      <c r="E24" s="179"/>
      <c r="F24" s="180"/>
      <c r="G24" s="180"/>
      <c r="H24" s="181"/>
      <c r="I24" s="195">
        <v>340000</v>
      </c>
      <c r="J24" s="197" t="s">
        <v>645</v>
      </c>
      <c r="K24" s="196"/>
      <c r="L24" s="182" t="s">
        <v>403</v>
      </c>
      <c r="M24" s="122"/>
      <c r="N24" s="8"/>
      <c r="O24" s="8"/>
      <c r="P24" s="8"/>
      <c r="Q24" s="8"/>
      <c r="R24" s="8"/>
      <c r="S24" s="8"/>
      <c r="T24" s="8"/>
      <c r="U24" s="8"/>
      <c r="V24" s="156"/>
      <c r="X24" s="54"/>
    </row>
    <row r="25" spans="1:24" ht="53.25" customHeight="1" outlineLevel="1" x14ac:dyDescent="0.35">
      <c r="A25" s="54"/>
      <c r="D25" s="198" t="s">
        <v>648</v>
      </c>
      <c r="E25" s="188"/>
      <c r="F25" s="189"/>
      <c r="G25" s="189"/>
      <c r="H25" s="190"/>
      <c r="I25" s="194">
        <v>20000</v>
      </c>
      <c r="J25" s="197" t="s">
        <v>645</v>
      </c>
      <c r="K25" s="192"/>
      <c r="L25" s="193" t="s">
        <v>434</v>
      </c>
      <c r="M25" s="122"/>
      <c r="N25" s="8"/>
      <c r="O25" s="8"/>
      <c r="P25" s="8"/>
      <c r="Q25" s="8"/>
      <c r="R25" s="8"/>
      <c r="S25" s="8"/>
      <c r="T25" s="8"/>
      <c r="U25" s="8"/>
      <c r="V25" s="156"/>
      <c r="X25" s="54"/>
    </row>
    <row r="26" spans="1:24" ht="56.25" customHeight="1" outlineLevel="1" x14ac:dyDescent="0.35">
      <c r="A26" s="54"/>
      <c r="D26" s="198" t="s">
        <v>649</v>
      </c>
      <c r="E26" s="188"/>
      <c r="F26" s="189"/>
      <c r="G26" s="189"/>
      <c r="H26" s="190"/>
      <c r="I26" s="194">
        <v>20000</v>
      </c>
      <c r="J26" s="199" t="s">
        <v>645</v>
      </c>
      <c r="K26" s="192"/>
      <c r="L26" s="193" t="s">
        <v>434</v>
      </c>
      <c r="M26" s="122"/>
      <c r="N26" s="8"/>
      <c r="O26" s="8"/>
      <c r="P26" s="8"/>
      <c r="Q26" s="8"/>
      <c r="R26" s="8"/>
      <c r="S26" s="8"/>
      <c r="T26" s="8"/>
      <c r="U26" s="8"/>
      <c r="V26" s="156"/>
      <c r="X26" s="54"/>
    </row>
    <row r="27" spans="1:24" ht="56.25" customHeight="1" outlineLevel="1" x14ac:dyDescent="0.35">
      <c r="A27" s="54"/>
      <c r="D27" s="200" t="s">
        <v>650</v>
      </c>
      <c r="E27" s="188"/>
      <c r="F27" s="189"/>
      <c r="G27" s="189"/>
      <c r="H27" s="190"/>
      <c r="I27" s="194">
        <v>340000</v>
      </c>
      <c r="J27" s="199" t="s">
        <v>645</v>
      </c>
      <c r="K27" s="192"/>
      <c r="L27" s="193" t="s">
        <v>651</v>
      </c>
      <c r="M27" s="122"/>
      <c r="N27" s="8"/>
      <c r="O27" s="8"/>
      <c r="P27" s="8"/>
      <c r="Q27" s="8"/>
      <c r="R27" s="8"/>
      <c r="S27" s="8"/>
      <c r="T27" s="8"/>
      <c r="U27" s="8"/>
      <c r="V27" s="156"/>
      <c r="X27" s="54"/>
    </row>
    <row r="28" spans="1:24" ht="34.5" customHeight="1" outlineLevel="1" x14ac:dyDescent="0.35">
      <c r="A28" s="54"/>
      <c r="D28" s="200" t="s">
        <v>652</v>
      </c>
      <c r="E28" s="188"/>
      <c r="F28" s="189"/>
      <c r="G28" s="189"/>
      <c r="H28" s="190"/>
      <c r="I28" s="194">
        <v>150000</v>
      </c>
      <c r="J28" s="199" t="s">
        <v>270</v>
      </c>
      <c r="K28" s="192"/>
      <c r="L28" s="193" t="s">
        <v>388</v>
      </c>
      <c r="M28" s="122"/>
      <c r="N28" s="8"/>
      <c r="O28" s="8"/>
      <c r="P28" s="8"/>
      <c r="Q28" s="8"/>
      <c r="R28" s="8"/>
      <c r="S28" s="8"/>
      <c r="T28" s="8"/>
      <c r="U28" s="8"/>
      <c r="V28" s="156"/>
      <c r="X28" s="54"/>
    </row>
    <row r="29" spans="1:24" ht="34.5" customHeight="1" outlineLevel="1" x14ac:dyDescent="0.35">
      <c r="A29" s="54"/>
      <c r="D29" s="200" t="s">
        <v>653</v>
      </c>
      <c r="E29" s="188"/>
      <c r="F29" s="189"/>
      <c r="G29" s="189"/>
      <c r="H29" s="190"/>
      <c r="I29" s="194">
        <v>150000</v>
      </c>
      <c r="J29" s="199" t="s">
        <v>270</v>
      </c>
      <c r="K29" s="192"/>
      <c r="L29" s="193" t="s">
        <v>381</v>
      </c>
      <c r="M29" s="122"/>
      <c r="N29" s="8"/>
      <c r="O29" s="8"/>
      <c r="P29" s="8"/>
      <c r="Q29" s="8"/>
      <c r="R29" s="8"/>
      <c r="S29" s="8"/>
      <c r="T29" s="8"/>
      <c r="U29" s="8"/>
      <c r="V29" s="156"/>
      <c r="X29" s="54"/>
    </row>
    <row r="30" spans="1:24" ht="51.75" customHeight="1" outlineLevel="1" x14ac:dyDescent="0.35">
      <c r="A30" s="54"/>
      <c r="D30" s="200" t="s">
        <v>654</v>
      </c>
      <c r="E30" s="188"/>
      <c r="F30" s="189"/>
      <c r="G30" s="189"/>
      <c r="H30" s="190"/>
      <c r="I30" s="194">
        <v>20000</v>
      </c>
      <c r="J30" s="199" t="s">
        <v>655</v>
      </c>
      <c r="K30" s="192"/>
      <c r="L30" s="193" t="s">
        <v>656</v>
      </c>
      <c r="M30" s="122"/>
      <c r="N30" s="8"/>
      <c r="O30" s="8"/>
      <c r="P30" s="8"/>
      <c r="Q30" s="8"/>
      <c r="R30" s="8"/>
      <c r="S30" s="8"/>
      <c r="T30" s="8"/>
      <c r="U30" s="8"/>
      <c r="V30" s="156"/>
      <c r="X30" s="54"/>
    </row>
    <row r="31" spans="1:24" ht="57" customHeight="1" outlineLevel="1" x14ac:dyDescent="0.35">
      <c r="A31" s="54"/>
      <c r="D31" s="202" t="s">
        <v>657</v>
      </c>
      <c r="E31" s="188"/>
      <c r="F31" s="189"/>
      <c r="G31" s="189"/>
      <c r="H31" s="190"/>
      <c r="I31" s="194">
        <v>10000</v>
      </c>
      <c r="J31" s="191" t="s">
        <v>645</v>
      </c>
      <c r="K31" s="192"/>
      <c r="L31" s="193" t="s">
        <v>381</v>
      </c>
      <c r="M31" s="122"/>
      <c r="N31" s="8"/>
      <c r="O31" s="8"/>
      <c r="P31" s="8"/>
      <c r="Q31" s="8"/>
      <c r="R31" s="8"/>
      <c r="S31" s="8"/>
      <c r="T31" s="8"/>
      <c r="U31" s="8"/>
      <c r="V31" s="156"/>
      <c r="X31" s="54"/>
    </row>
    <row r="32" spans="1:24" ht="57" customHeight="1" outlineLevel="1" x14ac:dyDescent="0.35">
      <c r="A32" s="54"/>
      <c r="D32" s="207" t="s">
        <v>658</v>
      </c>
      <c r="E32" s="188"/>
      <c r="F32" s="189"/>
      <c r="G32" s="189"/>
      <c r="H32" s="190"/>
      <c r="I32" s="194">
        <v>30000</v>
      </c>
      <c r="J32" s="191" t="s">
        <v>645</v>
      </c>
      <c r="K32" s="192"/>
      <c r="L32" s="193" t="s">
        <v>381</v>
      </c>
      <c r="M32" s="122"/>
      <c r="N32" s="8"/>
      <c r="O32" s="8"/>
      <c r="P32" s="8"/>
      <c r="Q32" s="8"/>
      <c r="R32" s="8"/>
      <c r="S32" s="8"/>
      <c r="T32" s="8"/>
      <c r="U32" s="8"/>
      <c r="V32" s="156"/>
      <c r="X32" s="54"/>
    </row>
    <row r="33" spans="1:24" ht="57" customHeight="1" outlineLevel="1" x14ac:dyDescent="0.35">
      <c r="A33" s="54"/>
      <c r="D33" s="206" t="s">
        <v>659</v>
      </c>
      <c r="E33" s="188"/>
      <c r="F33" s="189"/>
      <c r="G33" s="189"/>
      <c r="H33" s="190"/>
      <c r="I33" s="194">
        <v>30000</v>
      </c>
      <c r="J33" s="191" t="s">
        <v>645</v>
      </c>
      <c r="K33" s="192"/>
      <c r="L33" s="193" t="s">
        <v>639</v>
      </c>
      <c r="M33" s="122"/>
      <c r="N33" s="8"/>
      <c r="O33" s="8"/>
      <c r="P33" s="8"/>
      <c r="Q33" s="8"/>
      <c r="R33" s="8"/>
      <c r="S33" s="8"/>
      <c r="T33" s="8"/>
      <c r="U33" s="8"/>
      <c r="V33" s="156"/>
      <c r="X33" s="54"/>
    </row>
    <row r="34" spans="1:24" ht="34.5" customHeight="1" outlineLevel="1" x14ac:dyDescent="0.35">
      <c r="A34" s="54"/>
      <c r="D34" s="206" t="s">
        <v>660</v>
      </c>
      <c r="E34" s="188"/>
      <c r="F34" s="189"/>
      <c r="G34" s="189"/>
      <c r="H34" s="190"/>
      <c r="I34" s="194">
        <v>20000</v>
      </c>
      <c r="J34" s="191" t="s">
        <v>645</v>
      </c>
      <c r="K34" s="192"/>
      <c r="L34" s="193" t="s">
        <v>639</v>
      </c>
      <c r="M34" s="122"/>
      <c r="N34" s="8"/>
      <c r="O34" s="8"/>
      <c r="P34" s="8"/>
      <c r="Q34" s="8"/>
      <c r="R34" s="8"/>
      <c r="S34" s="8"/>
      <c r="T34" s="8"/>
      <c r="U34" s="8"/>
      <c r="V34" s="156"/>
      <c r="X34" s="54"/>
    </row>
    <row r="35" spans="1:24" ht="63.75" customHeight="1" outlineLevel="1" x14ac:dyDescent="0.35">
      <c r="A35" s="54"/>
      <c r="D35" s="200" t="s">
        <v>661</v>
      </c>
      <c r="E35" s="188"/>
      <c r="F35" s="189"/>
      <c r="G35" s="189"/>
      <c r="H35" s="190"/>
      <c r="I35" s="194">
        <v>1500</v>
      </c>
      <c r="J35" s="191" t="s">
        <v>645</v>
      </c>
      <c r="K35" s="192"/>
      <c r="L35" s="193" t="s">
        <v>639</v>
      </c>
      <c r="M35" s="122"/>
      <c r="N35" s="8"/>
      <c r="O35" s="8"/>
      <c r="P35" s="8"/>
      <c r="Q35" s="8"/>
      <c r="R35" s="8"/>
      <c r="S35" s="8"/>
      <c r="T35" s="8"/>
      <c r="U35" s="8"/>
      <c r="V35" s="156"/>
      <c r="X35" s="54"/>
    </row>
    <row r="36" spans="1:24" ht="42" customHeight="1" outlineLevel="1" x14ac:dyDescent="0.35">
      <c r="A36" s="54"/>
      <c r="D36" s="206" t="s">
        <v>662</v>
      </c>
      <c r="E36" s="188"/>
      <c r="F36" s="189"/>
      <c r="G36" s="189"/>
      <c r="H36" s="190"/>
      <c r="I36" s="194">
        <v>30000</v>
      </c>
      <c r="J36" s="191" t="s">
        <v>645</v>
      </c>
      <c r="K36" s="192"/>
      <c r="L36" s="193" t="s">
        <v>388</v>
      </c>
      <c r="M36" s="122"/>
      <c r="N36" s="8"/>
      <c r="O36" s="8"/>
      <c r="P36" s="8"/>
      <c r="Q36" s="8"/>
      <c r="R36" s="8"/>
      <c r="S36" s="8"/>
      <c r="T36" s="8"/>
      <c r="U36" s="8"/>
      <c r="V36" s="156"/>
      <c r="X36" s="54"/>
    </row>
    <row r="37" spans="1:24" ht="66" customHeight="1" outlineLevel="1" x14ac:dyDescent="0.35">
      <c r="A37" s="54"/>
      <c r="D37" s="202" t="s">
        <v>663</v>
      </c>
      <c r="E37" s="188"/>
      <c r="F37" s="189"/>
      <c r="G37" s="189"/>
      <c r="H37" s="190"/>
      <c r="I37" s="194">
        <v>30000</v>
      </c>
      <c r="J37" s="191" t="s">
        <v>645</v>
      </c>
      <c r="K37" s="192"/>
      <c r="L37" s="193" t="s">
        <v>664</v>
      </c>
      <c r="M37" s="122"/>
      <c r="N37" s="8"/>
      <c r="O37" s="8"/>
      <c r="P37" s="8"/>
      <c r="Q37" s="8"/>
      <c r="R37" s="8"/>
      <c r="S37" s="8"/>
      <c r="T37" s="8"/>
      <c r="U37" s="8"/>
      <c r="V37" s="156"/>
      <c r="X37" s="54"/>
    </row>
    <row r="38" spans="1:24" ht="34.5" customHeight="1" outlineLevel="1" x14ac:dyDescent="0.35">
      <c r="A38" s="54"/>
      <c r="D38" s="207" t="s">
        <v>665</v>
      </c>
      <c r="E38" s="188"/>
      <c r="F38" s="189"/>
      <c r="G38" s="189"/>
      <c r="H38" s="190"/>
      <c r="I38" s="194">
        <v>20000</v>
      </c>
      <c r="J38" s="191" t="s">
        <v>666</v>
      </c>
      <c r="K38" s="192"/>
      <c r="L38" s="193" t="s">
        <v>500</v>
      </c>
      <c r="M38" s="122"/>
      <c r="N38" s="8"/>
      <c r="O38" s="8"/>
      <c r="P38" s="8"/>
      <c r="Q38" s="8"/>
      <c r="R38" s="8"/>
      <c r="S38" s="8"/>
      <c r="T38" s="8"/>
      <c r="U38" s="8"/>
      <c r="V38" s="156"/>
      <c r="X38" s="54"/>
    </row>
    <row r="39" spans="1:24" ht="36" customHeight="1" outlineLevel="1" x14ac:dyDescent="0.35">
      <c r="A39" s="54"/>
      <c r="D39" s="202" t="s">
        <v>667</v>
      </c>
      <c r="E39" s="188"/>
      <c r="F39" s="189"/>
      <c r="G39" s="189"/>
      <c r="H39" s="190"/>
      <c r="I39" s="194">
        <v>300000</v>
      </c>
      <c r="J39" s="191" t="s">
        <v>645</v>
      </c>
      <c r="K39" s="192"/>
      <c r="L39" s="193" t="s">
        <v>668</v>
      </c>
      <c r="M39" s="122"/>
      <c r="N39" s="8"/>
      <c r="O39" s="8"/>
      <c r="P39" s="8"/>
      <c r="Q39" s="8"/>
      <c r="R39" s="8"/>
      <c r="S39" s="8"/>
      <c r="T39" s="8"/>
      <c r="U39" s="8"/>
      <c r="V39" s="156"/>
      <c r="X39" s="54"/>
    </row>
    <row r="40" spans="1:24" ht="36" customHeight="1" outlineLevel="1" x14ac:dyDescent="0.35">
      <c r="A40" s="54"/>
      <c r="D40" s="200" t="s">
        <v>669</v>
      </c>
      <c r="E40" s="188"/>
      <c r="F40" s="189"/>
      <c r="G40" s="189"/>
      <c r="H40" s="190"/>
      <c r="I40" s="194">
        <v>300000</v>
      </c>
      <c r="J40" s="191" t="s">
        <v>666</v>
      </c>
      <c r="K40" s="192"/>
      <c r="L40" s="193" t="s">
        <v>406</v>
      </c>
      <c r="M40" s="122"/>
      <c r="N40" s="8"/>
      <c r="O40" s="8"/>
      <c r="P40" s="8"/>
      <c r="Q40" s="8"/>
      <c r="R40" s="8"/>
      <c r="S40" s="8"/>
      <c r="T40" s="8"/>
      <c r="U40" s="8"/>
      <c r="V40" s="156"/>
      <c r="X40" s="54"/>
    </row>
    <row r="41" spans="1:24" ht="36.75" customHeight="1" outlineLevel="1" x14ac:dyDescent="0.35">
      <c r="A41" s="54"/>
      <c r="D41" s="200" t="s">
        <v>670</v>
      </c>
      <c r="E41" s="188"/>
      <c r="F41" s="189"/>
      <c r="G41" s="189"/>
      <c r="H41" s="190"/>
      <c r="I41" s="194">
        <v>20000</v>
      </c>
      <c r="J41" s="191" t="s">
        <v>645</v>
      </c>
      <c r="K41" s="192"/>
      <c r="L41" s="193" t="s">
        <v>406</v>
      </c>
      <c r="M41" s="122"/>
      <c r="N41" s="8"/>
      <c r="O41" s="8"/>
      <c r="P41" s="8"/>
      <c r="Q41" s="8"/>
      <c r="R41" s="8"/>
      <c r="S41" s="8"/>
      <c r="T41" s="8"/>
      <c r="U41" s="8"/>
      <c r="V41" s="156"/>
      <c r="X41" s="54"/>
    </row>
    <row r="42" spans="1:24" ht="36.75" customHeight="1" outlineLevel="1" x14ac:dyDescent="0.35">
      <c r="A42" s="54"/>
      <c r="D42" s="207" t="s">
        <v>671</v>
      </c>
      <c r="E42" s="188"/>
      <c r="F42" s="189"/>
      <c r="G42" s="189"/>
      <c r="H42" s="190"/>
      <c r="I42" s="194">
        <v>30000</v>
      </c>
      <c r="J42" s="191" t="s">
        <v>645</v>
      </c>
      <c r="K42" s="192"/>
      <c r="L42" s="193" t="s">
        <v>434</v>
      </c>
      <c r="M42" s="122"/>
      <c r="N42" s="8"/>
      <c r="O42" s="8"/>
      <c r="P42" s="8"/>
      <c r="Q42" s="8"/>
      <c r="R42" s="8"/>
      <c r="S42" s="8"/>
      <c r="T42" s="8"/>
      <c r="U42" s="8"/>
      <c r="V42" s="156"/>
      <c r="X42" s="54"/>
    </row>
    <row r="43" spans="1:24" ht="57" customHeight="1" outlineLevel="1" x14ac:dyDescent="0.35">
      <c r="A43" s="54"/>
      <c r="D43" s="165" t="s">
        <v>672</v>
      </c>
      <c r="E43" s="188"/>
      <c r="F43" s="189"/>
      <c r="G43" s="189"/>
      <c r="H43" s="190"/>
      <c r="I43" s="194">
        <v>30000</v>
      </c>
      <c r="J43" s="191" t="s">
        <v>645</v>
      </c>
      <c r="K43" s="192"/>
      <c r="L43" s="193" t="s">
        <v>381</v>
      </c>
      <c r="M43" s="122"/>
      <c r="N43" s="8"/>
      <c r="O43" s="8"/>
      <c r="P43" s="8"/>
      <c r="Q43" s="8"/>
      <c r="R43" s="8"/>
      <c r="S43" s="8"/>
      <c r="T43" s="8"/>
      <c r="U43" s="8"/>
      <c r="V43" s="156"/>
      <c r="X43" s="54"/>
    </row>
    <row r="44" spans="1:24" ht="57" customHeight="1" outlineLevel="1" x14ac:dyDescent="0.35">
      <c r="A44" s="54"/>
      <c r="D44" s="165" t="s">
        <v>673</v>
      </c>
      <c r="E44" s="188"/>
      <c r="F44" s="189"/>
      <c r="G44" s="189"/>
      <c r="H44" s="190"/>
      <c r="I44" s="194">
        <v>1500</v>
      </c>
      <c r="J44" s="191" t="s">
        <v>645</v>
      </c>
      <c r="K44" s="192"/>
      <c r="L44" s="193" t="s">
        <v>674</v>
      </c>
      <c r="M44" s="122"/>
      <c r="N44" s="8"/>
      <c r="O44" s="8"/>
      <c r="P44" s="8"/>
      <c r="Q44" s="8"/>
      <c r="R44" s="8"/>
      <c r="S44" s="8"/>
      <c r="T44" s="8"/>
      <c r="U44" s="8"/>
      <c r="V44" s="156"/>
      <c r="X44" s="54"/>
    </row>
    <row r="45" spans="1:24" ht="57" customHeight="1" outlineLevel="1" x14ac:dyDescent="0.35">
      <c r="A45" s="54"/>
      <c r="D45" s="183" t="s">
        <v>675</v>
      </c>
      <c r="E45" s="188"/>
      <c r="F45" s="189"/>
      <c r="G45" s="189"/>
      <c r="H45" s="190"/>
      <c r="I45" s="194">
        <v>160000</v>
      </c>
      <c r="J45" s="191" t="s">
        <v>676</v>
      </c>
      <c r="K45" s="192"/>
      <c r="L45" s="193" t="s">
        <v>635</v>
      </c>
      <c r="M45" s="122"/>
      <c r="N45" s="8"/>
      <c r="O45" s="8"/>
      <c r="P45" s="8"/>
      <c r="Q45" s="8"/>
      <c r="R45" s="8"/>
      <c r="S45" s="8"/>
      <c r="T45" s="8"/>
      <c r="U45" s="8"/>
      <c r="V45" s="156"/>
      <c r="X45" s="54"/>
    </row>
    <row r="46" spans="1:24" ht="27" customHeight="1" outlineLevel="1" x14ac:dyDescent="0.35">
      <c r="A46" s="54"/>
      <c r="D46" s="183" t="s">
        <v>677</v>
      </c>
      <c r="E46" s="188"/>
      <c r="F46" s="189"/>
      <c r="G46" s="189"/>
      <c r="H46" s="190"/>
      <c r="I46" s="194">
        <v>40000</v>
      </c>
      <c r="J46" s="191" t="s">
        <v>676</v>
      </c>
      <c r="K46" s="192"/>
      <c r="L46" s="193" t="s">
        <v>678</v>
      </c>
      <c r="M46" s="122"/>
      <c r="N46" s="8"/>
      <c r="O46" s="8"/>
      <c r="P46" s="8"/>
      <c r="Q46" s="8"/>
      <c r="R46" s="8"/>
      <c r="S46" s="8"/>
      <c r="T46" s="8"/>
      <c r="U46" s="8"/>
      <c r="V46" s="156"/>
      <c r="X46" s="54"/>
    </row>
    <row r="47" spans="1:24" ht="31.5" customHeight="1" outlineLevel="1" x14ac:dyDescent="0.35">
      <c r="A47" s="54"/>
      <c r="D47" s="183" t="s">
        <v>679</v>
      </c>
      <c r="E47" s="188"/>
      <c r="F47" s="189"/>
      <c r="G47" s="189"/>
      <c r="H47" s="190"/>
      <c r="I47" s="194">
        <v>240000</v>
      </c>
      <c r="J47" s="191" t="s">
        <v>638</v>
      </c>
      <c r="K47" s="192"/>
      <c r="L47" s="193" t="s">
        <v>678</v>
      </c>
      <c r="M47" s="122"/>
      <c r="N47" s="8"/>
      <c r="O47" s="8"/>
      <c r="P47" s="8"/>
      <c r="Q47" s="8"/>
      <c r="R47" s="8"/>
      <c r="S47" s="8"/>
      <c r="T47" s="8"/>
      <c r="U47" s="8"/>
      <c r="V47" s="156"/>
      <c r="X47" s="54"/>
    </row>
    <row r="48" spans="1:24" ht="25.5" customHeight="1" outlineLevel="1" x14ac:dyDescent="0.35">
      <c r="A48" s="54"/>
      <c r="D48" s="183" t="s">
        <v>680</v>
      </c>
      <c r="E48" s="188"/>
      <c r="F48" s="189"/>
      <c r="G48" s="189"/>
      <c r="H48" s="190"/>
      <c r="I48" s="194">
        <v>176000</v>
      </c>
      <c r="J48" s="191" t="s">
        <v>676</v>
      </c>
      <c r="K48" s="192"/>
      <c r="L48" s="193" t="s">
        <v>381</v>
      </c>
      <c r="M48" s="122"/>
      <c r="N48" s="8"/>
      <c r="O48" s="8"/>
      <c r="P48" s="8"/>
      <c r="Q48" s="8"/>
      <c r="R48" s="8"/>
      <c r="S48" s="8"/>
      <c r="T48" s="8"/>
      <c r="U48" s="8"/>
      <c r="V48" s="156"/>
      <c r="X48" s="54"/>
    </row>
    <row r="49" spans="1:24" ht="25.5" customHeight="1" outlineLevel="1" x14ac:dyDescent="0.35">
      <c r="A49" s="54"/>
      <c r="D49" s="183" t="s">
        <v>681</v>
      </c>
      <c r="E49" s="188"/>
      <c r="F49" s="189"/>
      <c r="G49" s="189"/>
      <c r="H49" s="190"/>
      <c r="I49" s="194">
        <v>7000</v>
      </c>
      <c r="J49" s="191" t="s">
        <v>186</v>
      </c>
      <c r="K49" s="192"/>
      <c r="L49" s="193" t="s">
        <v>674</v>
      </c>
      <c r="M49" s="122"/>
      <c r="N49" s="8"/>
      <c r="O49" s="8"/>
      <c r="P49" s="8"/>
      <c r="Q49" s="8"/>
      <c r="R49" s="8"/>
      <c r="S49" s="8"/>
      <c r="T49" s="8"/>
      <c r="U49" s="8"/>
      <c r="V49" s="156"/>
      <c r="X49" s="54"/>
    </row>
    <row r="50" spans="1:24" ht="25.5" customHeight="1" outlineLevel="1" x14ac:dyDescent="0.35">
      <c r="A50" s="54"/>
      <c r="D50" s="183" t="s">
        <v>682</v>
      </c>
      <c r="E50" s="188"/>
      <c r="F50" s="189"/>
      <c r="G50" s="189"/>
      <c r="H50" s="190"/>
      <c r="I50" s="194">
        <v>25000</v>
      </c>
      <c r="J50" s="191" t="s">
        <v>186</v>
      </c>
      <c r="K50" s="192"/>
      <c r="L50" s="193" t="s">
        <v>381</v>
      </c>
      <c r="M50" s="122"/>
      <c r="N50" s="8"/>
      <c r="O50" s="8"/>
      <c r="P50" s="8"/>
      <c r="Q50" s="8"/>
      <c r="R50" s="8"/>
      <c r="S50" s="8"/>
      <c r="T50" s="8"/>
      <c r="U50" s="8"/>
      <c r="V50" s="156"/>
      <c r="X50" s="54"/>
    </row>
    <row r="51" spans="1:24" ht="25.5" customHeight="1" outlineLevel="1" x14ac:dyDescent="0.35">
      <c r="A51" s="54"/>
      <c r="D51" s="183" t="s">
        <v>683</v>
      </c>
      <c r="E51" s="188"/>
      <c r="F51" s="189"/>
      <c r="G51" s="189"/>
      <c r="H51" s="190"/>
      <c r="I51" s="194">
        <v>240000</v>
      </c>
      <c r="J51" s="191" t="s">
        <v>638</v>
      </c>
      <c r="K51" s="192"/>
      <c r="L51" s="193" t="s">
        <v>381</v>
      </c>
      <c r="M51" s="122"/>
      <c r="N51" s="8"/>
      <c r="O51" s="8"/>
      <c r="P51" s="8"/>
      <c r="Q51" s="8"/>
      <c r="R51" s="8"/>
      <c r="S51" s="8"/>
      <c r="T51" s="8"/>
      <c r="U51" s="8"/>
      <c r="V51" s="156"/>
      <c r="X51" s="54"/>
    </row>
    <row r="52" spans="1:24" ht="22.5" customHeight="1" outlineLevel="1" x14ac:dyDescent="0.35">
      <c r="A52" s="54"/>
      <c r="D52" s="183" t="s">
        <v>684</v>
      </c>
      <c r="E52" s="188"/>
      <c r="F52" s="189"/>
      <c r="G52" s="189"/>
      <c r="H52" s="190"/>
      <c r="I52" s="194">
        <v>240000</v>
      </c>
      <c r="J52" s="191" t="s">
        <v>638</v>
      </c>
      <c r="K52" s="192"/>
      <c r="L52" s="193" t="s">
        <v>388</v>
      </c>
      <c r="M52" s="122"/>
      <c r="N52" s="8"/>
      <c r="O52" s="8"/>
      <c r="P52" s="8"/>
      <c r="Q52" s="8"/>
      <c r="R52" s="8"/>
      <c r="S52" s="8"/>
      <c r="T52" s="8"/>
      <c r="U52" s="8"/>
      <c r="V52" s="156"/>
      <c r="X52" s="54"/>
    </row>
    <row r="53" spans="1:24" ht="31.5" customHeight="1" outlineLevel="1" x14ac:dyDescent="0.35">
      <c r="A53" s="54"/>
      <c r="D53" s="183" t="s">
        <v>685</v>
      </c>
      <c r="E53" s="188"/>
      <c r="F53" s="189"/>
      <c r="G53" s="189"/>
      <c r="H53" s="190"/>
      <c r="I53" s="194">
        <v>80000</v>
      </c>
      <c r="J53" s="191" t="s">
        <v>645</v>
      </c>
      <c r="K53" s="192"/>
      <c r="L53" s="193" t="s">
        <v>388</v>
      </c>
      <c r="M53" s="122"/>
      <c r="N53" s="8"/>
      <c r="O53" s="8"/>
      <c r="P53" s="8"/>
      <c r="Q53" s="8"/>
      <c r="R53" s="8"/>
      <c r="S53" s="8"/>
      <c r="T53" s="8"/>
      <c r="U53" s="8"/>
      <c r="V53" s="156"/>
      <c r="X53" s="54"/>
    </row>
    <row r="54" spans="1:24" ht="36" customHeight="1" outlineLevel="1" x14ac:dyDescent="0.35">
      <c r="A54" s="54"/>
      <c r="D54" s="183" t="s">
        <v>686</v>
      </c>
      <c r="E54" s="188"/>
      <c r="F54" s="189"/>
      <c r="G54" s="189"/>
      <c r="H54" s="190"/>
      <c r="I54" s="194">
        <v>20000</v>
      </c>
      <c r="J54" s="191" t="s">
        <v>676</v>
      </c>
      <c r="K54" s="192"/>
      <c r="L54" s="193" t="s">
        <v>388</v>
      </c>
      <c r="M54" s="122"/>
      <c r="N54" s="8"/>
      <c r="O54" s="8"/>
      <c r="P54" s="8"/>
      <c r="Q54" s="8"/>
      <c r="R54" s="8"/>
      <c r="S54" s="8"/>
      <c r="T54" s="8"/>
      <c r="U54" s="8"/>
      <c r="V54" s="156"/>
      <c r="X54" s="54"/>
    </row>
    <row r="55" spans="1:24" ht="36" customHeight="1" outlineLevel="1" x14ac:dyDescent="0.35">
      <c r="A55" s="54"/>
      <c r="D55" s="183" t="s">
        <v>687</v>
      </c>
      <c r="E55" s="188"/>
      <c r="F55" s="189"/>
      <c r="G55" s="189"/>
      <c r="H55" s="190"/>
      <c r="I55" s="194">
        <v>5000</v>
      </c>
      <c r="J55" s="191" t="s">
        <v>676</v>
      </c>
      <c r="K55" s="192"/>
      <c r="L55" s="193" t="s">
        <v>388</v>
      </c>
      <c r="M55" s="122"/>
      <c r="N55" s="8"/>
      <c r="O55" s="8"/>
      <c r="P55" s="8"/>
      <c r="Q55" s="8"/>
      <c r="R55" s="8"/>
      <c r="S55" s="8"/>
      <c r="T55" s="8"/>
      <c r="U55" s="8"/>
      <c r="V55" s="156"/>
      <c r="X55" s="54"/>
    </row>
    <row r="56" spans="1:24" ht="36" customHeight="1" outlineLevel="1" x14ac:dyDescent="0.35">
      <c r="A56" s="54"/>
      <c r="D56" s="183" t="s">
        <v>688</v>
      </c>
      <c r="E56" s="188"/>
      <c r="F56" s="189"/>
      <c r="G56" s="189"/>
      <c r="H56" s="190"/>
      <c r="I56" s="194">
        <v>240000</v>
      </c>
      <c r="J56" s="191" t="s">
        <v>638</v>
      </c>
      <c r="K56" s="192"/>
      <c r="L56" s="193" t="s">
        <v>388</v>
      </c>
      <c r="M56" s="122"/>
      <c r="N56" s="8"/>
      <c r="O56" s="8"/>
      <c r="P56" s="8"/>
      <c r="Q56" s="8"/>
      <c r="R56" s="8"/>
      <c r="S56" s="8"/>
      <c r="T56" s="8"/>
      <c r="U56" s="8"/>
      <c r="V56" s="156"/>
      <c r="X56" s="54"/>
    </row>
    <row r="57" spans="1:24" ht="36" customHeight="1" outlineLevel="1" x14ac:dyDescent="0.35">
      <c r="A57" s="54"/>
      <c r="D57" s="183" t="s">
        <v>689</v>
      </c>
      <c r="E57" s="188"/>
      <c r="F57" s="189"/>
      <c r="G57" s="189"/>
      <c r="H57" s="190"/>
      <c r="I57" s="194">
        <v>200000</v>
      </c>
      <c r="J57" s="191" t="s">
        <v>655</v>
      </c>
      <c r="K57" s="192"/>
      <c r="L57" s="193" t="s">
        <v>388</v>
      </c>
      <c r="M57" s="122"/>
      <c r="N57" s="8"/>
      <c r="O57" s="8"/>
      <c r="P57" s="8"/>
      <c r="Q57" s="8"/>
      <c r="R57" s="8"/>
      <c r="S57" s="8"/>
      <c r="T57" s="8"/>
      <c r="U57" s="8"/>
      <c r="V57" s="156"/>
      <c r="X57" s="54"/>
    </row>
    <row r="58" spans="1:24" ht="36" customHeight="1" outlineLevel="1" x14ac:dyDescent="0.35">
      <c r="A58" s="54"/>
      <c r="D58" s="183" t="s">
        <v>690</v>
      </c>
      <c r="E58" s="188"/>
      <c r="F58" s="189"/>
      <c r="G58" s="189"/>
      <c r="H58" s="190"/>
      <c r="I58" s="194">
        <v>30000</v>
      </c>
      <c r="J58" s="191" t="s">
        <v>655</v>
      </c>
      <c r="K58" s="192"/>
      <c r="L58" s="193" t="s">
        <v>391</v>
      </c>
      <c r="M58" s="122"/>
      <c r="N58" s="8"/>
      <c r="O58" s="8"/>
      <c r="P58" s="8"/>
      <c r="Q58" s="8"/>
      <c r="R58" s="8"/>
      <c r="S58" s="8"/>
      <c r="T58" s="8"/>
      <c r="U58" s="8"/>
      <c r="V58" s="156"/>
      <c r="X58" s="54"/>
    </row>
    <row r="59" spans="1:24" ht="36" customHeight="1" outlineLevel="1" x14ac:dyDescent="0.35">
      <c r="A59" s="54"/>
      <c r="D59" s="183" t="s">
        <v>691</v>
      </c>
      <c r="E59" s="188"/>
      <c r="F59" s="189"/>
      <c r="G59" s="189"/>
      <c r="H59" s="190"/>
      <c r="I59" s="194">
        <v>10000</v>
      </c>
      <c r="J59" s="191" t="s">
        <v>638</v>
      </c>
      <c r="K59" s="192"/>
      <c r="L59" s="193" t="s">
        <v>391</v>
      </c>
      <c r="M59" s="122"/>
      <c r="N59" s="8"/>
      <c r="O59" s="8"/>
      <c r="P59" s="8"/>
      <c r="Q59" s="8"/>
      <c r="R59" s="8"/>
      <c r="S59" s="8"/>
      <c r="T59" s="8"/>
      <c r="U59" s="8"/>
      <c r="V59" s="156"/>
      <c r="X59" s="54"/>
    </row>
    <row r="60" spans="1:24" ht="36" customHeight="1" outlineLevel="1" x14ac:dyDescent="0.35">
      <c r="A60" s="54"/>
      <c r="D60" s="183" t="s">
        <v>692</v>
      </c>
      <c r="E60" s="188"/>
      <c r="F60" s="189"/>
      <c r="G60" s="189"/>
      <c r="H60" s="190"/>
      <c r="I60" s="194">
        <v>30000</v>
      </c>
      <c r="J60" s="191" t="s">
        <v>676</v>
      </c>
      <c r="K60" s="192"/>
      <c r="L60" s="193" t="s">
        <v>391</v>
      </c>
      <c r="M60" s="122"/>
      <c r="N60" s="8"/>
      <c r="O60" s="8"/>
      <c r="P60" s="8"/>
      <c r="Q60" s="8"/>
      <c r="R60" s="8"/>
      <c r="S60" s="8"/>
      <c r="T60" s="8"/>
      <c r="U60" s="8"/>
      <c r="V60" s="156"/>
      <c r="X60" s="54"/>
    </row>
    <row r="61" spans="1:24" ht="36" customHeight="1" outlineLevel="1" x14ac:dyDescent="0.35">
      <c r="A61" s="54"/>
      <c r="D61" s="183" t="s">
        <v>693</v>
      </c>
      <c r="E61" s="188"/>
      <c r="F61" s="189"/>
      <c r="G61" s="189"/>
      <c r="H61" s="190"/>
      <c r="I61" s="194">
        <v>240000</v>
      </c>
      <c r="J61" s="191" t="s">
        <v>676</v>
      </c>
      <c r="K61" s="192"/>
      <c r="L61" s="193" t="s">
        <v>391</v>
      </c>
      <c r="M61" s="122"/>
      <c r="N61" s="8"/>
      <c r="O61" s="8"/>
      <c r="P61" s="8"/>
      <c r="Q61" s="8"/>
      <c r="R61" s="8"/>
      <c r="S61" s="8"/>
      <c r="T61" s="8"/>
      <c r="U61" s="8"/>
      <c r="V61" s="156"/>
      <c r="X61" s="54"/>
    </row>
    <row r="62" spans="1:24" ht="36" customHeight="1" outlineLevel="1" x14ac:dyDescent="0.35">
      <c r="A62" s="54"/>
      <c r="D62" s="183" t="s">
        <v>694</v>
      </c>
      <c r="E62" s="188"/>
      <c r="F62" s="189"/>
      <c r="G62" s="189"/>
      <c r="H62" s="190"/>
      <c r="I62" s="194">
        <v>30000</v>
      </c>
      <c r="J62" s="191" t="s">
        <v>676</v>
      </c>
      <c r="K62" s="192"/>
      <c r="L62" s="193" t="s">
        <v>391</v>
      </c>
      <c r="M62" s="122"/>
      <c r="N62" s="8"/>
      <c r="O62" s="8"/>
      <c r="P62" s="8"/>
      <c r="Q62" s="8"/>
      <c r="R62" s="8"/>
      <c r="S62" s="8"/>
      <c r="T62" s="8"/>
      <c r="U62" s="8"/>
      <c r="V62" s="156"/>
      <c r="X62" s="54"/>
    </row>
    <row r="63" spans="1:24" ht="36" customHeight="1" outlineLevel="1" x14ac:dyDescent="0.35">
      <c r="A63" s="54"/>
      <c r="D63" s="183" t="s">
        <v>695</v>
      </c>
      <c r="E63" s="188"/>
      <c r="F63" s="189"/>
      <c r="G63" s="189"/>
      <c r="H63" s="190"/>
      <c r="I63" s="194">
        <v>80000</v>
      </c>
      <c r="J63" s="191" t="s">
        <v>676</v>
      </c>
      <c r="K63" s="192"/>
      <c r="L63" s="193" t="s">
        <v>456</v>
      </c>
      <c r="M63" s="122"/>
      <c r="N63" s="8"/>
      <c r="O63" s="8"/>
      <c r="P63" s="8"/>
      <c r="Q63" s="8"/>
      <c r="R63" s="8"/>
      <c r="S63" s="8"/>
      <c r="T63" s="8"/>
      <c r="U63" s="8"/>
      <c r="V63" s="156"/>
      <c r="X63" s="54"/>
    </row>
    <row r="64" spans="1:24" ht="33" customHeight="1" outlineLevel="1" x14ac:dyDescent="0.35">
      <c r="A64" s="54"/>
      <c r="D64" s="183" t="s">
        <v>696</v>
      </c>
      <c r="E64" s="188"/>
      <c r="F64" s="189"/>
      <c r="G64" s="189"/>
      <c r="H64" s="190"/>
      <c r="I64" s="194">
        <v>240000</v>
      </c>
      <c r="J64" s="191" t="s">
        <v>638</v>
      </c>
      <c r="K64" s="192"/>
      <c r="L64" s="193" t="s">
        <v>456</v>
      </c>
      <c r="M64" s="122"/>
      <c r="N64" s="8"/>
      <c r="O64" s="8"/>
      <c r="P64" s="8"/>
      <c r="Q64" s="8"/>
      <c r="R64" s="8"/>
      <c r="S64" s="8"/>
      <c r="T64" s="8"/>
      <c r="U64" s="8"/>
      <c r="V64" s="156"/>
      <c r="X64" s="54"/>
    </row>
    <row r="65" spans="1:24" ht="36" customHeight="1" outlineLevel="1" x14ac:dyDescent="0.35">
      <c r="A65" s="54"/>
      <c r="D65" s="183" t="s">
        <v>697</v>
      </c>
      <c r="E65" s="188"/>
      <c r="F65" s="189"/>
      <c r="G65" s="189"/>
      <c r="H65" s="190"/>
      <c r="I65" s="194">
        <v>30000</v>
      </c>
      <c r="J65" s="191" t="s">
        <v>676</v>
      </c>
      <c r="K65" s="192"/>
      <c r="L65" s="193" t="s">
        <v>456</v>
      </c>
      <c r="M65" s="122"/>
      <c r="N65" s="8"/>
      <c r="O65" s="8"/>
      <c r="P65" s="8"/>
      <c r="Q65" s="8"/>
      <c r="R65" s="8"/>
      <c r="S65" s="8"/>
      <c r="T65" s="8"/>
      <c r="U65" s="8"/>
      <c r="V65" s="156"/>
      <c r="X65" s="54"/>
    </row>
    <row r="66" spans="1:24" ht="37.5" customHeight="1" outlineLevel="1" x14ac:dyDescent="0.35">
      <c r="A66" s="54"/>
      <c r="D66" s="183" t="s">
        <v>698</v>
      </c>
      <c r="E66" s="188"/>
      <c r="F66" s="189"/>
      <c r="G66" s="189"/>
      <c r="H66" s="190"/>
      <c r="I66" s="194">
        <v>80000</v>
      </c>
      <c r="J66" s="191" t="s">
        <v>37</v>
      </c>
      <c r="K66" s="192"/>
      <c r="L66" s="193" t="s">
        <v>456</v>
      </c>
      <c r="M66" s="122"/>
      <c r="N66" s="8"/>
      <c r="O66" s="8"/>
      <c r="P66" s="8"/>
      <c r="Q66" s="8"/>
      <c r="R66" s="8"/>
      <c r="S66" s="8"/>
      <c r="T66" s="8"/>
      <c r="U66" s="8"/>
      <c r="V66" s="156"/>
      <c r="X66" s="54"/>
    </row>
    <row r="67" spans="1:24" ht="44.5" customHeight="1" outlineLevel="1" x14ac:dyDescent="0.35">
      <c r="A67" s="54"/>
      <c r="D67" s="183" t="s">
        <v>682</v>
      </c>
      <c r="E67" s="188"/>
      <c r="F67" s="189"/>
      <c r="G67" s="189"/>
      <c r="H67" s="190"/>
      <c r="I67" s="194">
        <v>25000</v>
      </c>
      <c r="J67" s="191" t="s">
        <v>655</v>
      </c>
      <c r="K67" s="192"/>
      <c r="L67" s="193" t="s">
        <v>699</v>
      </c>
      <c r="M67" s="122"/>
      <c r="N67" s="8"/>
      <c r="O67" s="8"/>
      <c r="P67" s="8"/>
      <c r="Q67" s="8"/>
      <c r="R67" s="8"/>
      <c r="S67" s="8"/>
      <c r="T67" s="8"/>
      <c r="U67" s="8"/>
      <c r="V67" s="156"/>
      <c r="X67" s="54"/>
    </row>
    <row r="68" spans="1:24" ht="36" customHeight="1" outlineLevel="1" x14ac:dyDescent="0.35">
      <c r="A68" s="54"/>
      <c r="D68" s="183" t="s">
        <v>700</v>
      </c>
      <c r="E68" s="188"/>
      <c r="F68" s="189"/>
      <c r="G68" s="189"/>
      <c r="H68" s="190"/>
      <c r="I68" s="194">
        <v>80000</v>
      </c>
      <c r="J68" s="191" t="s">
        <v>676</v>
      </c>
      <c r="K68" s="192"/>
      <c r="L68" s="193" t="s">
        <v>456</v>
      </c>
      <c r="M68" s="122"/>
      <c r="N68" s="8"/>
      <c r="O68" s="8"/>
      <c r="P68" s="8"/>
      <c r="Q68" s="8"/>
      <c r="R68" s="8"/>
      <c r="S68" s="8"/>
      <c r="T68" s="8"/>
      <c r="U68" s="8"/>
      <c r="V68" s="156"/>
      <c r="X68" s="54"/>
    </row>
    <row r="69" spans="1:24" ht="36" customHeight="1" outlineLevel="1" x14ac:dyDescent="0.35">
      <c r="A69" s="54"/>
      <c r="D69" s="183" t="s">
        <v>701</v>
      </c>
      <c r="E69" s="188"/>
      <c r="F69" s="189"/>
      <c r="G69" s="189"/>
      <c r="H69" s="190"/>
      <c r="I69" s="194">
        <v>20000</v>
      </c>
      <c r="J69" s="191" t="s">
        <v>638</v>
      </c>
      <c r="K69" s="192"/>
      <c r="L69" s="193" t="s">
        <v>399</v>
      </c>
      <c r="M69" s="122"/>
      <c r="N69" s="8"/>
      <c r="O69" s="8"/>
      <c r="P69" s="8"/>
      <c r="Q69" s="8"/>
      <c r="R69" s="8"/>
      <c r="S69" s="8"/>
      <c r="T69" s="8"/>
      <c r="U69" s="8"/>
      <c r="V69" s="156"/>
      <c r="X69" s="54"/>
    </row>
    <row r="70" spans="1:24" ht="36" customHeight="1" outlineLevel="1" x14ac:dyDescent="0.35">
      <c r="A70" s="54"/>
      <c r="D70" s="183" t="s">
        <v>702</v>
      </c>
      <c r="E70" s="188"/>
      <c r="F70" s="189"/>
      <c r="G70" s="189"/>
      <c r="H70" s="190"/>
      <c r="I70" s="194">
        <v>20000</v>
      </c>
      <c r="J70" s="191" t="s">
        <v>638</v>
      </c>
      <c r="K70" s="192"/>
      <c r="L70" s="193" t="s">
        <v>399</v>
      </c>
      <c r="M70" s="122"/>
      <c r="N70" s="8"/>
      <c r="O70" s="8"/>
      <c r="P70" s="8"/>
      <c r="Q70" s="8"/>
      <c r="R70" s="8"/>
      <c r="S70" s="8"/>
      <c r="T70" s="8"/>
      <c r="U70" s="8"/>
      <c r="V70" s="156"/>
      <c r="X70" s="54"/>
    </row>
    <row r="71" spans="1:24" ht="36" customHeight="1" outlineLevel="1" x14ac:dyDescent="0.35">
      <c r="A71" s="54"/>
      <c r="D71" s="183" t="s">
        <v>703</v>
      </c>
      <c r="E71" s="188"/>
      <c r="F71" s="189"/>
      <c r="G71" s="189"/>
      <c r="H71" s="190"/>
      <c r="I71" s="194">
        <v>20000</v>
      </c>
      <c r="J71" s="191" t="s">
        <v>676</v>
      </c>
      <c r="K71" s="192"/>
      <c r="L71" s="193" t="s">
        <v>403</v>
      </c>
      <c r="M71" s="122"/>
      <c r="N71" s="8"/>
      <c r="O71" s="8"/>
      <c r="P71" s="8"/>
      <c r="Q71" s="8"/>
      <c r="R71" s="8"/>
      <c r="S71" s="8"/>
      <c r="T71" s="8"/>
      <c r="U71" s="8"/>
      <c r="V71" s="156"/>
      <c r="X71" s="54"/>
    </row>
    <row r="72" spans="1:24" ht="36" customHeight="1" outlineLevel="1" x14ac:dyDescent="0.35">
      <c r="A72" s="54"/>
      <c r="D72" s="183" t="s">
        <v>704</v>
      </c>
      <c r="E72" s="188"/>
      <c r="F72" s="189"/>
      <c r="G72" s="189"/>
      <c r="H72" s="190"/>
      <c r="I72" s="194">
        <v>240000</v>
      </c>
      <c r="J72" s="191" t="s">
        <v>676</v>
      </c>
      <c r="K72" s="192"/>
      <c r="L72" s="193" t="s">
        <v>403</v>
      </c>
      <c r="M72" s="122"/>
      <c r="N72" s="8"/>
      <c r="O72" s="8"/>
      <c r="P72" s="8"/>
      <c r="Q72" s="8"/>
      <c r="R72" s="8"/>
      <c r="S72" s="8"/>
      <c r="T72" s="8"/>
      <c r="U72" s="8"/>
      <c r="V72" s="156"/>
      <c r="X72" s="54"/>
    </row>
    <row r="73" spans="1:24" ht="36" customHeight="1" outlineLevel="1" x14ac:dyDescent="0.35">
      <c r="A73" s="54"/>
      <c r="D73" s="183" t="s">
        <v>705</v>
      </c>
      <c r="E73" s="188"/>
      <c r="F73" s="189"/>
      <c r="G73" s="189"/>
      <c r="H73" s="190"/>
      <c r="I73" s="194">
        <v>10000</v>
      </c>
      <c r="J73" s="191" t="s">
        <v>638</v>
      </c>
      <c r="K73" s="192"/>
      <c r="L73" s="193" t="s">
        <v>403</v>
      </c>
      <c r="M73" s="122"/>
      <c r="N73" s="8"/>
      <c r="O73" s="8"/>
      <c r="P73" s="8"/>
      <c r="Q73" s="8"/>
      <c r="R73" s="8"/>
      <c r="S73" s="8"/>
      <c r="T73" s="8"/>
      <c r="U73" s="8"/>
      <c r="V73" s="156"/>
      <c r="X73" s="54"/>
    </row>
    <row r="74" spans="1:24" ht="36" customHeight="1" outlineLevel="1" x14ac:dyDescent="0.35">
      <c r="A74" s="54"/>
      <c r="D74" s="183" t="s">
        <v>706</v>
      </c>
      <c r="E74" s="188"/>
      <c r="F74" s="189"/>
      <c r="G74" s="189"/>
      <c r="H74" s="190"/>
      <c r="I74" s="194">
        <v>20000</v>
      </c>
      <c r="J74" s="191" t="s">
        <v>676</v>
      </c>
      <c r="K74" s="192"/>
      <c r="L74" s="193" t="s">
        <v>403</v>
      </c>
      <c r="M74" s="122"/>
      <c r="N74" s="8"/>
      <c r="O74" s="8"/>
      <c r="P74" s="8"/>
      <c r="Q74" s="8"/>
      <c r="R74" s="8"/>
      <c r="S74" s="8"/>
      <c r="T74" s="8"/>
      <c r="U74" s="8"/>
      <c r="V74" s="156"/>
      <c r="X74" s="54"/>
    </row>
    <row r="75" spans="1:24" ht="36" customHeight="1" outlineLevel="1" x14ac:dyDescent="0.35">
      <c r="A75" s="54"/>
      <c r="D75" s="183" t="s">
        <v>707</v>
      </c>
      <c r="E75" s="188"/>
      <c r="F75" s="189"/>
      <c r="G75" s="189"/>
      <c r="H75" s="190"/>
      <c r="I75" s="194">
        <v>20000</v>
      </c>
      <c r="J75" s="191" t="s">
        <v>676</v>
      </c>
      <c r="K75" s="192"/>
      <c r="L75" s="193" t="s">
        <v>403</v>
      </c>
      <c r="M75" s="122"/>
      <c r="N75" s="8"/>
      <c r="O75" s="8"/>
      <c r="P75" s="8"/>
      <c r="Q75" s="8"/>
      <c r="R75" s="8"/>
      <c r="S75" s="8"/>
      <c r="T75" s="8"/>
      <c r="U75" s="8"/>
      <c r="V75" s="156"/>
      <c r="X75" s="54"/>
    </row>
    <row r="76" spans="1:24" ht="36" customHeight="1" outlineLevel="1" x14ac:dyDescent="0.35">
      <c r="A76" s="54"/>
      <c r="D76" s="183" t="s">
        <v>682</v>
      </c>
      <c r="E76" s="188"/>
      <c r="F76" s="189"/>
      <c r="G76" s="189"/>
      <c r="H76" s="190"/>
      <c r="I76" s="194">
        <v>25000</v>
      </c>
      <c r="J76" s="191" t="s">
        <v>676</v>
      </c>
      <c r="K76" s="192"/>
      <c r="L76" s="193" t="s">
        <v>406</v>
      </c>
      <c r="M76" s="122"/>
      <c r="N76" s="8"/>
      <c r="O76" s="8"/>
      <c r="P76" s="8"/>
      <c r="Q76" s="8"/>
      <c r="R76" s="8"/>
      <c r="S76" s="8"/>
      <c r="T76" s="8"/>
      <c r="U76" s="8"/>
      <c r="V76" s="156"/>
      <c r="X76" s="54"/>
    </row>
    <row r="77" spans="1:24" ht="36" customHeight="1" outlineLevel="1" x14ac:dyDescent="0.35">
      <c r="A77" s="54"/>
      <c r="D77" s="183" t="s">
        <v>708</v>
      </c>
      <c r="E77" s="188"/>
      <c r="F77" s="189"/>
      <c r="G77" s="189"/>
      <c r="H77" s="190"/>
      <c r="I77" s="194">
        <v>20000</v>
      </c>
      <c r="J77" s="191" t="s">
        <v>709</v>
      </c>
      <c r="K77" s="192"/>
      <c r="L77" s="193" t="s">
        <v>406</v>
      </c>
      <c r="M77" s="122"/>
      <c r="N77" s="8"/>
      <c r="O77" s="8"/>
      <c r="P77" s="8"/>
      <c r="Q77" s="8"/>
      <c r="R77" s="8"/>
      <c r="S77" s="8"/>
      <c r="T77" s="8"/>
      <c r="U77" s="8"/>
      <c r="V77" s="156"/>
      <c r="X77" s="54"/>
    </row>
    <row r="78" spans="1:24" ht="36" customHeight="1" outlineLevel="1" x14ac:dyDescent="0.35">
      <c r="A78" s="54"/>
      <c r="D78" s="183" t="s">
        <v>710</v>
      </c>
      <c r="E78" s="188"/>
      <c r="F78" s="189"/>
      <c r="G78" s="189"/>
      <c r="H78" s="190"/>
      <c r="I78" s="194">
        <v>20000</v>
      </c>
      <c r="J78" s="191" t="s">
        <v>638</v>
      </c>
      <c r="K78" s="192"/>
      <c r="L78" s="193" t="s">
        <v>406</v>
      </c>
      <c r="M78" s="122"/>
      <c r="N78" s="8"/>
      <c r="O78" s="8"/>
      <c r="P78" s="8"/>
      <c r="Q78" s="8"/>
      <c r="R78" s="8"/>
      <c r="S78" s="8"/>
      <c r="T78" s="8"/>
      <c r="U78" s="8"/>
      <c r="V78" s="156"/>
      <c r="X78" s="54"/>
    </row>
    <row r="79" spans="1:24" ht="36" customHeight="1" outlineLevel="1" x14ac:dyDescent="0.35">
      <c r="A79" s="54"/>
      <c r="D79" s="183" t="s">
        <v>711</v>
      </c>
      <c r="E79" s="188"/>
      <c r="F79" s="189"/>
      <c r="G79" s="189"/>
      <c r="H79" s="190"/>
      <c r="I79" s="194">
        <v>200000</v>
      </c>
      <c r="J79" s="191" t="s">
        <v>676</v>
      </c>
      <c r="K79" s="192"/>
      <c r="L79" s="193" t="s">
        <v>409</v>
      </c>
      <c r="M79" s="122"/>
      <c r="N79" s="8"/>
      <c r="O79" s="8"/>
      <c r="P79" s="8"/>
      <c r="Q79" s="8"/>
      <c r="R79" s="8"/>
      <c r="S79" s="8"/>
      <c r="T79" s="8"/>
      <c r="U79" s="8"/>
      <c r="V79" s="156"/>
      <c r="X79" s="54"/>
    </row>
    <row r="80" spans="1:24" ht="42" customHeight="1" outlineLevel="1" x14ac:dyDescent="0.35">
      <c r="A80" s="54"/>
      <c r="D80" s="183" t="s">
        <v>712</v>
      </c>
      <c r="E80" s="188"/>
      <c r="F80" s="189"/>
      <c r="G80" s="189"/>
      <c r="H80" s="175"/>
      <c r="I80" s="209">
        <v>80000</v>
      </c>
      <c r="J80" s="186" t="s">
        <v>37</v>
      </c>
      <c r="K80" s="187"/>
      <c r="L80" s="210" t="s">
        <v>409</v>
      </c>
      <c r="M80" s="122"/>
      <c r="N80" s="8"/>
      <c r="O80" s="8"/>
      <c r="P80" s="8"/>
      <c r="Q80" s="8"/>
      <c r="R80" s="8"/>
      <c r="S80" s="8"/>
      <c r="T80" s="8"/>
      <c r="U80" s="8"/>
      <c r="V80" s="156"/>
      <c r="X80" s="54"/>
    </row>
    <row r="81" spans="1:24" ht="42" customHeight="1" outlineLevel="1" x14ac:dyDescent="0.35">
      <c r="A81" s="54"/>
      <c r="D81" s="183" t="s">
        <v>682</v>
      </c>
      <c r="E81" s="184"/>
      <c r="F81" s="185"/>
      <c r="G81" s="185"/>
      <c r="H81" s="8"/>
      <c r="I81" s="211">
        <v>25000</v>
      </c>
      <c r="J81" s="9" t="s">
        <v>709</v>
      </c>
      <c r="K81" s="160"/>
      <c r="L81" s="8" t="s">
        <v>409</v>
      </c>
      <c r="M81" s="122"/>
      <c r="N81" s="8"/>
      <c r="O81" s="8"/>
      <c r="P81" s="8"/>
      <c r="Q81" s="8"/>
      <c r="R81" s="8"/>
      <c r="S81" s="8"/>
      <c r="T81" s="8"/>
      <c r="U81" s="8"/>
      <c r="V81" s="156"/>
      <c r="X81" s="54"/>
    </row>
    <row r="82" spans="1:24" ht="42" customHeight="1" outlineLevel="1" x14ac:dyDescent="0.35">
      <c r="A82" s="54"/>
      <c r="D82" s="183" t="s">
        <v>713</v>
      </c>
      <c r="E82" s="184"/>
      <c r="F82" s="185"/>
      <c r="G82" s="185"/>
      <c r="H82" s="8"/>
      <c r="I82" s="211">
        <v>20000</v>
      </c>
      <c r="J82" s="9" t="s">
        <v>676</v>
      </c>
      <c r="K82" s="160"/>
      <c r="L82" s="8" t="s">
        <v>409</v>
      </c>
      <c r="M82" s="122"/>
      <c r="N82" s="8"/>
      <c r="O82" s="8"/>
      <c r="P82" s="8"/>
      <c r="Q82" s="8"/>
      <c r="R82" s="8"/>
      <c r="S82" s="8"/>
      <c r="T82" s="8"/>
      <c r="U82" s="8"/>
      <c r="V82" s="156"/>
      <c r="X82" s="54"/>
    </row>
    <row r="83" spans="1:24" ht="42" customHeight="1" outlineLevel="1" x14ac:dyDescent="0.35">
      <c r="A83" s="54"/>
      <c r="D83" s="183" t="s">
        <v>714</v>
      </c>
      <c r="E83" s="184"/>
      <c r="F83" s="185"/>
      <c r="G83" s="185"/>
      <c r="H83" s="8"/>
      <c r="I83" s="211">
        <v>10000</v>
      </c>
      <c r="J83" s="9" t="s">
        <v>638</v>
      </c>
      <c r="K83" s="160"/>
      <c r="L83" s="8" t="s">
        <v>409</v>
      </c>
      <c r="M83" s="122"/>
      <c r="N83" s="8"/>
      <c r="O83" s="8"/>
      <c r="P83" s="8"/>
      <c r="Q83" s="8"/>
      <c r="R83" s="8"/>
      <c r="S83" s="8"/>
      <c r="T83" s="8"/>
      <c r="U83" s="8"/>
      <c r="V83" s="156"/>
      <c r="X83" s="54"/>
    </row>
    <row r="84" spans="1:24" ht="42" customHeight="1" outlineLevel="1" x14ac:dyDescent="0.35">
      <c r="A84" s="54"/>
      <c r="D84" s="183" t="s">
        <v>715</v>
      </c>
      <c r="E84" s="184"/>
      <c r="F84" s="185"/>
      <c r="G84" s="185"/>
      <c r="H84" s="8"/>
      <c r="I84" s="211">
        <v>240000</v>
      </c>
      <c r="J84" s="9" t="s">
        <v>709</v>
      </c>
      <c r="K84" s="160"/>
      <c r="L84" s="8" t="s">
        <v>434</v>
      </c>
      <c r="M84" s="122"/>
      <c r="N84" s="8"/>
      <c r="O84" s="8"/>
      <c r="P84" s="8"/>
      <c r="Q84" s="8"/>
      <c r="R84" s="8"/>
      <c r="S84" s="8"/>
      <c r="T84" s="8"/>
      <c r="U84" s="8"/>
      <c r="V84" s="156"/>
      <c r="X84" s="54"/>
    </row>
    <row r="85" spans="1:24" ht="42" customHeight="1" outlineLevel="1" x14ac:dyDescent="0.35">
      <c r="A85" s="54"/>
      <c r="D85" s="183" t="s">
        <v>716</v>
      </c>
      <c r="E85" s="184"/>
      <c r="F85" s="185"/>
      <c r="G85" s="185"/>
      <c r="H85" s="8"/>
      <c r="I85" s="211">
        <v>10000</v>
      </c>
      <c r="J85" s="9" t="s">
        <v>638</v>
      </c>
      <c r="K85" s="160"/>
      <c r="L85" s="8" t="s">
        <v>434</v>
      </c>
      <c r="M85" s="122"/>
      <c r="N85" s="8"/>
      <c r="O85" s="8"/>
      <c r="P85" s="8"/>
      <c r="Q85" s="8"/>
      <c r="R85" s="8"/>
      <c r="S85" s="8"/>
      <c r="T85" s="8"/>
      <c r="U85" s="8"/>
      <c r="V85" s="156"/>
      <c r="X85" s="54"/>
    </row>
    <row r="86" spans="1:24" ht="42" customHeight="1" outlineLevel="1" x14ac:dyDescent="0.35">
      <c r="A86" s="54"/>
      <c r="D86" s="307" t="s">
        <v>717</v>
      </c>
      <c r="E86" s="184"/>
      <c r="F86" s="185"/>
      <c r="G86" s="185"/>
      <c r="H86" s="8"/>
      <c r="I86" s="308">
        <v>20000</v>
      </c>
      <c r="J86" s="9" t="s">
        <v>676</v>
      </c>
      <c r="K86" s="160"/>
      <c r="L86" s="8" t="s">
        <v>434</v>
      </c>
      <c r="M86" s="122"/>
      <c r="N86" s="8"/>
      <c r="O86" s="8"/>
      <c r="P86" s="8"/>
      <c r="Q86" s="8"/>
      <c r="R86" s="8"/>
      <c r="S86" s="8"/>
      <c r="T86" s="8"/>
      <c r="U86" s="8"/>
      <c r="V86" s="156"/>
      <c r="X86" s="54"/>
    </row>
    <row r="87" spans="1:24" ht="42" customHeight="1" outlineLevel="1" x14ac:dyDescent="0.35">
      <c r="A87" s="54"/>
      <c r="D87" s="307" t="s">
        <v>718</v>
      </c>
      <c r="E87" s="184"/>
      <c r="F87" s="185"/>
      <c r="G87" s="185"/>
      <c r="H87" s="8"/>
      <c r="I87" s="308">
        <v>100000</v>
      </c>
      <c r="J87" s="9" t="s">
        <v>676</v>
      </c>
      <c r="K87" s="160"/>
      <c r="L87" s="8" t="s">
        <v>651</v>
      </c>
      <c r="M87" s="122"/>
      <c r="N87" s="8"/>
      <c r="O87" s="8"/>
      <c r="P87" s="8"/>
      <c r="Q87" s="8"/>
      <c r="R87" s="8"/>
      <c r="S87" s="8"/>
      <c r="T87" s="8"/>
      <c r="U87" s="8"/>
      <c r="V87" s="156"/>
      <c r="X87" s="54"/>
    </row>
    <row r="88" spans="1:24" ht="42" customHeight="1" outlineLevel="1" x14ac:dyDescent="0.35">
      <c r="A88" s="54"/>
      <c r="D88" s="183" t="s">
        <v>719</v>
      </c>
      <c r="E88" s="184"/>
      <c r="F88" s="185"/>
      <c r="G88" s="185"/>
      <c r="H88" s="8"/>
      <c r="I88" s="211">
        <v>57000</v>
      </c>
      <c r="J88" s="161" t="s">
        <v>191</v>
      </c>
      <c r="K88" s="160"/>
      <c r="L88" s="8" t="s">
        <v>720</v>
      </c>
      <c r="M88" s="122"/>
      <c r="N88" s="8"/>
      <c r="O88" s="8"/>
      <c r="P88" s="8"/>
      <c r="Q88" s="8"/>
      <c r="R88" s="8"/>
      <c r="S88" s="8"/>
      <c r="T88" s="8"/>
      <c r="U88" s="8"/>
      <c r="V88" s="156"/>
      <c r="X88" s="54"/>
    </row>
    <row r="89" spans="1:24" ht="42" customHeight="1" outlineLevel="1" x14ac:dyDescent="0.35">
      <c r="A89" s="54"/>
      <c r="D89" s="183" t="s">
        <v>721</v>
      </c>
      <c r="E89" s="184"/>
      <c r="F89" s="185"/>
      <c r="G89" s="185"/>
      <c r="H89" s="8"/>
      <c r="I89" s="211">
        <v>39000</v>
      </c>
      <c r="J89" s="161" t="s">
        <v>191</v>
      </c>
      <c r="K89" s="160"/>
      <c r="L89" s="8" t="s">
        <v>720</v>
      </c>
      <c r="M89" s="122"/>
      <c r="N89" s="8"/>
      <c r="O89" s="8"/>
      <c r="P89" s="8"/>
      <c r="Q89" s="8"/>
      <c r="R89" s="8"/>
      <c r="S89" s="8"/>
      <c r="T89" s="8"/>
      <c r="U89" s="8"/>
      <c r="V89" s="156"/>
      <c r="X89" s="54"/>
    </row>
    <row r="90" spans="1:24" ht="42" customHeight="1" outlineLevel="1" x14ac:dyDescent="0.35">
      <c r="A90" s="54"/>
      <c r="D90" s="183" t="s">
        <v>722</v>
      </c>
      <c r="E90" s="184"/>
      <c r="F90" s="185"/>
      <c r="G90" s="185"/>
      <c r="H90" s="8"/>
      <c r="I90" s="211">
        <v>44000</v>
      </c>
      <c r="J90" s="161" t="s">
        <v>191</v>
      </c>
      <c r="K90" s="160"/>
      <c r="L90" s="8" t="s">
        <v>720</v>
      </c>
      <c r="M90" s="122"/>
      <c r="N90" s="8"/>
      <c r="O90" s="8"/>
      <c r="P90" s="8"/>
      <c r="Q90" s="8"/>
      <c r="R90" s="8"/>
      <c r="S90" s="8"/>
      <c r="T90" s="8"/>
      <c r="U90" s="8"/>
      <c r="V90" s="156"/>
      <c r="X90" s="54"/>
    </row>
    <row r="91" spans="1:24" ht="42" customHeight="1" outlineLevel="1" x14ac:dyDescent="0.35">
      <c r="A91" s="54"/>
      <c r="D91" s="338" t="s">
        <v>723</v>
      </c>
      <c r="E91" s="184"/>
      <c r="F91" s="185"/>
      <c r="G91" s="185"/>
      <c r="H91" s="8"/>
      <c r="I91" s="211">
        <v>36400</v>
      </c>
      <c r="J91" s="161" t="s">
        <v>191</v>
      </c>
      <c r="K91" s="160"/>
      <c r="L91" s="8" t="s">
        <v>724</v>
      </c>
      <c r="M91" s="122"/>
      <c r="N91" s="8"/>
      <c r="O91" s="8"/>
      <c r="P91" s="8"/>
      <c r="Q91" s="8"/>
      <c r="R91" s="8"/>
      <c r="S91" s="8"/>
      <c r="T91" s="8"/>
      <c r="U91" s="8"/>
      <c r="V91" s="156"/>
      <c r="X91" s="54"/>
    </row>
    <row r="92" spans="1:24" ht="42" customHeight="1" outlineLevel="1" x14ac:dyDescent="0.35">
      <c r="A92" s="54"/>
      <c r="D92" s="183" t="s">
        <v>725</v>
      </c>
      <c r="E92" s="184"/>
      <c r="F92" s="185"/>
      <c r="G92" s="185"/>
      <c r="H92" s="8"/>
      <c r="I92" s="211">
        <v>936000</v>
      </c>
      <c r="J92" s="161" t="s">
        <v>191</v>
      </c>
      <c r="K92" s="160"/>
      <c r="L92" s="8"/>
      <c r="M92" s="122"/>
      <c r="N92" s="8"/>
      <c r="O92" s="8"/>
      <c r="P92" s="8"/>
      <c r="Q92" s="8"/>
      <c r="R92" s="8"/>
      <c r="S92" s="8"/>
      <c r="T92" s="8"/>
      <c r="U92" s="8"/>
      <c r="V92" s="156"/>
      <c r="X92" s="54"/>
    </row>
    <row r="93" spans="1:24" ht="42" customHeight="1" outlineLevel="1" x14ac:dyDescent="0.35">
      <c r="A93" s="54"/>
      <c r="D93" s="183" t="s">
        <v>726</v>
      </c>
      <c r="E93" s="184"/>
      <c r="F93" s="185"/>
      <c r="G93" s="185"/>
      <c r="H93" s="8"/>
      <c r="I93" s="211">
        <v>44000</v>
      </c>
      <c r="J93" s="161" t="s">
        <v>191</v>
      </c>
      <c r="K93" s="160"/>
      <c r="L93" s="8"/>
      <c r="M93" s="122"/>
      <c r="N93" s="8"/>
      <c r="O93" s="8"/>
      <c r="P93" s="8"/>
      <c r="Q93" s="8"/>
      <c r="R93" s="8"/>
      <c r="S93" s="8"/>
      <c r="T93" s="8"/>
      <c r="U93" s="8"/>
      <c r="V93" s="156"/>
      <c r="X93" s="54"/>
    </row>
    <row r="94" spans="1:24" ht="42" customHeight="1" outlineLevel="1" x14ac:dyDescent="0.35">
      <c r="A94" s="54"/>
      <c r="D94" s="183" t="s">
        <v>727</v>
      </c>
      <c r="E94" s="184"/>
      <c r="F94" s="185"/>
      <c r="G94" s="185"/>
      <c r="H94" s="8"/>
      <c r="I94" s="211">
        <v>83000</v>
      </c>
      <c r="J94" s="161" t="s">
        <v>191</v>
      </c>
      <c r="K94" s="160"/>
      <c r="L94" s="8"/>
      <c r="M94" s="122"/>
      <c r="N94" s="8"/>
      <c r="O94" s="8"/>
      <c r="P94" s="8"/>
      <c r="Q94" s="8"/>
      <c r="R94" s="8"/>
      <c r="S94" s="8"/>
      <c r="T94" s="8"/>
      <c r="U94" s="8"/>
      <c r="V94" s="156"/>
      <c r="X94" s="54"/>
    </row>
    <row r="95" spans="1:24" ht="42" customHeight="1" outlineLevel="1" x14ac:dyDescent="0.35">
      <c r="A95" s="54"/>
      <c r="D95" s="183" t="s">
        <v>728</v>
      </c>
      <c r="E95" s="184"/>
      <c r="F95" s="185"/>
      <c r="G95" s="185"/>
      <c r="H95" s="8"/>
      <c r="I95" s="211">
        <v>44000</v>
      </c>
      <c r="J95" s="161" t="s">
        <v>191</v>
      </c>
      <c r="K95" s="160"/>
      <c r="L95" s="8"/>
      <c r="M95" s="122"/>
      <c r="N95" s="8"/>
      <c r="O95" s="8"/>
      <c r="P95" s="8"/>
      <c r="Q95" s="8"/>
      <c r="R95" s="8"/>
      <c r="S95" s="8"/>
      <c r="T95" s="8"/>
      <c r="U95" s="8"/>
      <c r="V95" s="156"/>
      <c r="X95" s="54"/>
    </row>
    <row r="96" spans="1:24" ht="42" customHeight="1" outlineLevel="1" x14ac:dyDescent="0.35">
      <c r="A96" s="54"/>
      <c r="D96" s="340" t="s">
        <v>729</v>
      </c>
      <c r="E96" s="184"/>
      <c r="F96" s="185"/>
      <c r="G96" s="185"/>
      <c r="H96" s="8"/>
      <c r="I96" s="211">
        <v>44000</v>
      </c>
      <c r="J96" s="161" t="s">
        <v>191</v>
      </c>
      <c r="K96" s="160"/>
      <c r="L96" s="8"/>
      <c r="M96" s="122"/>
      <c r="N96" s="8"/>
      <c r="O96" s="8"/>
      <c r="P96" s="8"/>
      <c r="Q96" s="8"/>
      <c r="R96" s="8"/>
      <c r="S96" s="8"/>
      <c r="T96" s="8"/>
      <c r="U96" s="8"/>
      <c r="V96" s="156"/>
      <c r="X96" s="54"/>
    </row>
    <row r="97" spans="1:24" ht="36" customHeight="1" outlineLevel="1" x14ac:dyDescent="0.35">
      <c r="A97" s="54"/>
      <c r="D97" s="339" t="s">
        <v>730</v>
      </c>
      <c r="E97" s="110"/>
      <c r="F97" s="26"/>
      <c r="G97" s="26"/>
      <c r="H97" s="26"/>
      <c r="I97" s="27">
        <v>57000</v>
      </c>
      <c r="J97" s="161" t="s">
        <v>191</v>
      </c>
      <c r="K97" s="162"/>
      <c r="L97" s="26"/>
      <c r="M97" s="8"/>
      <c r="N97" s="8"/>
      <c r="O97" s="8"/>
      <c r="P97" s="8"/>
      <c r="Q97" s="8"/>
      <c r="R97" s="8"/>
      <c r="S97" s="8"/>
      <c r="T97" s="8"/>
      <c r="U97" s="8"/>
      <c r="V97" s="156"/>
      <c r="X97" s="54"/>
    </row>
    <row r="98" spans="1:24" ht="36" customHeight="1" outlineLevel="1" x14ac:dyDescent="0.35">
      <c r="A98" s="54"/>
      <c r="D98" s="339" t="s">
        <v>731</v>
      </c>
      <c r="E98" s="110"/>
      <c r="F98" s="26"/>
      <c r="G98" s="26"/>
      <c r="H98" s="26"/>
      <c r="I98" s="27">
        <v>44000</v>
      </c>
      <c r="J98" s="161" t="s">
        <v>191</v>
      </c>
      <c r="K98" s="162"/>
      <c r="L98" s="26"/>
      <c r="M98" s="8"/>
      <c r="N98" s="8"/>
      <c r="O98" s="8"/>
      <c r="P98" s="8"/>
      <c r="Q98" s="8"/>
      <c r="R98" s="8"/>
      <c r="S98" s="8"/>
      <c r="T98" s="8"/>
      <c r="U98" s="8"/>
      <c r="V98" s="156"/>
      <c r="X98" s="54"/>
    </row>
    <row r="99" spans="1:24" ht="36" customHeight="1" outlineLevel="1" x14ac:dyDescent="0.35">
      <c r="A99" s="54"/>
      <c r="D99" s="339" t="s">
        <v>732</v>
      </c>
      <c r="E99" s="110"/>
      <c r="F99" s="26"/>
      <c r="G99" s="26"/>
      <c r="H99" s="26"/>
      <c r="I99" s="27">
        <v>44000</v>
      </c>
      <c r="J99" s="161" t="s">
        <v>191</v>
      </c>
      <c r="K99" s="162"/>
      <c r="L99" s="26"/>
      <c r="M99" s="8"/>
      <c r="N99" s="8"/>
      <c r="O99" s="8"/>
      <c r="P99" s="8"/>
      <c r="Q99" s="8"/>
      <c r="R99" s="8"/>
      <c r="S99" s="8"/>
      <c r="T99" s="8"/>
      <c r="U99" s="8"/>
      <c r="V99" s="156"/>
      <c r="X99" s="54"/>
    </row>
    <row r="100" spans="1:24" ht="36" customHeight="1" outlineLevel="1" x14ac:dyDescent="0.35">
      <c r="A100" s="54"/>
      <c r="D100" s="339" t="s">
        <v>733</v>
      </c>
      <c r="E100" s="110"/>
      <c r="F100" s="26"/>
      <c r="G100" s="26"/>
      <c r="H100" s="26"/>
      <c r="I100" s="27">
        <v>44000</v>
      </c>
      <c r="J100" s="161" t="s">
        <v>191</v>
      </c>
      <c r="K100" s="162"/>
      <c r="L100" s="26"/>
      <c r="M100" s="8"/>
      <c r="N100" s="8"/>
      <c r="O100" s="8"/>
      <c r="P100" s="8"/>
      <c r="Q100" s="8"/>
      <c r="R100" s="8"/>
      <c r="S100" s="8"/>
      <c r="T100" s="8"/>
      <c r="U100" s="8"/>
      <c r="V100" s="156"/>
      <c r="X100" s="54"/>
    </row>
    <row r="101" spans="1:24" ht="14" x14ac:dyDescent="0.35">
      <c r="A101" s="54"/>
      <c r="D101" s="51" t="s">
        <v>110</v>
      </c>
      <c r="E101" s="6"/>
      <c r="F101" s="6"/>
      <c r="G101" s="8"/>
      <c r="H101" s="8"/>
      <c r="I101" s="50">
        <f>SUM(I17:I100)</f>
        <v>8113702</v>
      </c>
      <c r="J101" s="9"/>
      <c r="K101" s="160"/>
      <c r="L101" s="8"/>
      <c r="M101" s="8"/>
      <c r="N101" s="8"/>
      <c r="O101" s="8"/>
      <c r="P101" s="8"/>
      <c r="Q101" s="8"/>
      <c r="R101" s="8"/>
      <c r="S101" s="8"/>
      <c r="T101" s="8"/>
      <c r="U101" s="8"/>
      <c r="W101" s="54"/>
    </row>
    <row r="102" spans="1:24" ht="14" x14ac:dyDescent="0.35">
      <c r="A102" s="54"/>
      <c r="D102" s="48" t="s">
        <v>111</v>
      </c>
      <c r="E102" s="567"/>
      <c r="F102" s="568"/>
      <c r="G102" s="568"/>
      <c r="H102" s="568"/>
      <c r="I102" s="568"/>
      <c r="J102" s="568"/>
      <c r="K102" s="583"/>
      <c r="L102" s="568"/>
      <c r="M102" s="568"/>
      <c r="N102" s="568"/>
      <c r="O102" s="568"/>
      <c r="P102" s="568"/>
      <c r="Q102" s="568"/>
      <c r="R102" s="568"/>
      <c r="S102" s="568"/>
      <c r="T102" s="568"/>
      <c r="U102" s="569"/>
      <c r="W102" s="54"/>
    </row>
    <row r="103" spans="1:24" ht="14" outlineLevel="1" x14ac:dyDescent="0.35">
      <c r="A103" s="54"/>
      <c r="C103" s="1">
        <v>1</v>
      </c>
      <c r="D103" s="41"/>
      <c r="E103" s="6"/>
      <c r="F103" s="7"/>
      <c r="G103" s="7"/>
      <c r="H103" s="7"/>
      <c r="I103" s="27"/>
      <c r="J103" s="7"/>
      <c r="K103" s="149"/>
      <c r="L103" s="34"/>
      <c r="M103" s="34"/>
      <c r="N103" s="34"/>
      <c r="O103" s="34"/>
      <c r="P103" s="34"/>
      <c r="Q103" s="34"/>
      <c r="R103" s="34"/>
      <c r="S103" s="34"/>
      <c r="T103" s="34"/>
      <c r="U103" s="34"/>
      <c r="W103" s="54"/>
    </row>
    <row r="104" spans="1:24" ht="14" outlineLevel="1" x14ac:dyDescent="0.35">
      <c r="A104" s="54"/>
      <c r="C104" s="1">
        <v>2</v>
      </c>
      <c r="D104" s="42"/>
      <c r="E104" s="6"/>
      <c r="F104" s="8"/>
      <c r="G104" s="8"/>
      <c r="H104" s="26"/>
      <c r="I104" s="27"/>
      <c r="J104" s="9"/>
      <c r="K104" s="162"/>
      <c r="L104" s="34"/>
      <c r="M104" s="34"/>
      <c r="N104" s="34"/>
      <c r="O104" s="34"/>
      <c r="P104" s="34"/>
      <c r="Q104" s="34"/>
      <c r="R104" s="34"/>
      <c r="S104" s="34"/>
      <c r="T104" s="34"/>
      <c r="U104" s="34"/>
      <c r="W104" s="54"/>
    </row>
    <row r="105" spans="1:24" ht="14" outlineLevel="1" x14ac:dyDescent="0.35">
      <c r="A105" s="54"/>
      <c r="C105" s="1">
        <v>3</v>
      </c>
      <c r="D105" s="42"/>
      <c r="E105" s="6"/>
      <c r="F105" s="6"/>
      <c r="G105" s="8"/>
      <c r="H105" s="8"/>
      <c r="I105" s="27"/>
      <c r="J105" s="9"/>
      <c r="K105" s="162"/>
      <c r="L105" s="34"/>
      <c r="M105" s="34"/>
      <c r="N105" s="34"/>
      <c r="O105" s="34"/>
      <c r="P105" s="34"/>
      <c r="Q105" s="34"/>
      <c r="R105" s="34"/>
      <c r="S105" s="34"/>
      <c r="T105" s="34"/>
      <c r="U105" s="34"/>
      <c r="W105" s="54"/>
    </row>
    <row r="106" spans="1:24" ht="14" outlineLevel="1" x14ac:dyDescent="0.35">
      <c r="A106" s="54"/>
      <c r="C106" s="1">
        <v>4</v>
      </c>
      <c r="D106" s="41"/>
      <c r="E106" s="6"/>
      <c r="F106" s="7"/>
      <c r="G106" s="7"/>
      <c r="H106" s="7"/>
      <c r="I106" s="27"/>
      <c r="J106" s="7"/>
      <c r="K106" s="149"/>
      <c r="L106" s="34"/>
      <c r="M106" s="34"/>
      <c r="N106" s="34"/>
      <c r="O106" s="34"/>
      <c r="P106" s="34"/>
      <c r="Q106" s="34"/>
      <c r="R106" s="34"/>
      <c r="S106" s="34"/>
      <c r="T106" s="34"/>
      <c r="U106" s="34"/>
      <c r="W106" s="54"/>
    </row>
    <row r="107" spans="1:24" ht="14" outlineLevel="1" x14ac:dyDescent="0.35">
      <c r="A107" s="54"/>
      <c r="C107" s="1">
        <v>5</v>
      </c>
      <c r="D107" s="4"/>
      <c r="E107" s="6"/>
      <c r="F107" s="6"/>
      <c r="G107" s="8"/>
      <c r="H107" s="8"/>
      <c r="I107" s="27"/>
      <c r="J107" s="9"/>
      <c r="K107" s="160"/>
      <c r="L107" s="8"/>
      <c r="M107" s="8"/>
      <c r="N107" s="8"/>
      <c r="O107" s="8"/>
      <c r="P107" s="8"/>
      <c r="Q107" s="8"/>
      <c r="R107" s="8"/>
      <c r="S107" s="8"/>
      <c r="T107" s="8"/>
      <c r="U107" s="8"/>
      <c r="W107" s="54"/>
    </row>
    <row r="108" spans="1:24" ht="14" outlineLevel="1" x14ac:dyDescent="0.35">
      <c r="A108" s="54"/>
      <c r="C108" s="1">
        <v>6</v>
      </c>
      <c r="D108" s="51"/>
      <c r="E108" s="6"/>
      <c r="F108" s="7"/>
      <c r="G108" s="26"/>
      <c r="H108" s="26"/>
      <c r="I108" s="27"/>
      <c r="J108" s="44"/>
      <c r="K108" s="162"/>
      <c r="L108" s="26"/>
      <c r="M108" s="26"/>
      <c r="N108" s="26"/>
      <c r="O108" s="26"/>
      <c r="P108" s="26"/>
      <c r="Q108" s="26"/>
      <c r="R108" s="26"/>
      <c r="S108" s="26"/>
      <c r="T108" s="26"/>
      <c r="U108" s="26"/>
      <c r="W108" s="54"/>
    </row>
    <row r="109" spans="1:24" ht="14" outlineLevel="1" x14ac:dyDescent="0.35">
      <c r="A109" s="54"/>
      <c r="C109" s="1">
        <v>7</v>
      </c>
      <c r="D109" s="51"/>
      <c r="E109" s="6"/>
      <c r="F109" s="7"/>
      <c r="G109" s="26"/>
      <c r="H109" s="26"/>
      <c r="I109" s="27"/>
      <c r="J109" s="44"/>
      <c r="K109" s="162"/>
      <c r="L109" s="26"/>
      <c r="M109" s="26"/>
      <c r="N109" s="26"/>
      <c r="O109" s="26"/>
      <c r="P109" s="26"/>
      <c r="Q109" s="26"/>
      <c r="R109" s="26"/>
      <c r="S109" s="26"/>
      <c r="T109" s="26"/>
      <c r="U109" s="26"/>
      <c r="W109" s="54"/>
    </row>
    <row r="110" spans="1:24" ht="14" x14ac:dyDescent="0.35">
      <c r="A110" s="54"/>
      <c r="D110" s="3" t="s">
        <v>112</v>
      </c>
      <c r="E110" s="6"/>
      <c r="F110" s="7"/>
      <c r="G110" s="7"/>
      <c r="H110" s="7"/>
      <c r="I110" s="50"/>
      <c r="J110" s="7"/>
      <c r="K110" s="149"/>
      <c r="L110" s="7"/>
      <c r="M110" s="7"/>
      <c r="N110" s="7"/>
      <c r="O110" s="7"/>
      <c r="P110" s="7"/>
      <c r="Q110" s="7"/>
      <c r="R110" s="7"/>
      <c r="S110" s="7"/>
      <c r="T110" s="7"/>
      <c r="U110" s="7"/>
      <c r="W110" s="54"/>
    </row>
    <row r="111" spans="1:24" ht="14" x14ac:dyDescent="0.35">
      <c r="A111" s="54"/>
      <c r="D111" s="49" t="s">
        <v>113</v>
      </c>
      <c r="E111" s="567"/>
      <c r="F111" s="568"/>
      <c r="G111" s="568"/>
      <c r="H111" s="568"/>
      <c r="I111" s="568"/>
      <c r="J111" s="568"/>
      <c r="K111" s="583"/>
      <c r="L111" s="568"/>
      <c r="M111" s="568"/>
      <c r="N111" s="568"/>
      <c r="O111" s="568"/>
      <c r="P111" s="568"/>
      <c r="Q111" s="568"/>
      <c r="R111" s="568"/>
      <c r="S111" s="568"/>
      <c r="T111" s="568"/>
      <c r="U111" s="569"/>
      <c r="W111" s="54"/>
    </row>
    <row r="112" spans="1:24" ht="14" outlineLevel="1" x14ac:dyDescent="0.35">
      <c r="A112" s="54"/>
      <c r="C112" s="1">
        <v>1</v>
      </c>
      <c r="D112" s="41"/>
      <c r="E112" s="6"/>
      <c r="F112" s="7"/>
      <c r="G112" s="7"/>
      <c r="H112" s="7"/>
      <c r="I112" s="27"/>
      <c r="J112" s="7"/>
      <c r="K112" s="149"/>
      <c r="L112" s="34"/>
      <c r="M112" s="34"/>
      <c r="N112" s="34"/>
      <c r="O112" s="34"/>
      <c r="P112" s="34"/>
      <c r="Q112" s="34"/>
      <c r="R112" s="34"/>
      <c r="S112" s="34"/>
      <c r="T112" s="34"/>
      <c r="U112" s="34"/>
      <c r="W112" s="54"/>
    </row>
    <row r="113" spans="1:23" ht="14" outlineLevel="1" x14ac:dyDescent="0.35">
      <c r="A113" s="54"/>
      <c r="C113" s="1">
        <v>2</v>
      </c>
      <c r="D113" s="42"/>
      <c r="E113" s="6"/>
      <c r="F113" s="8"/>
      <c r="G113" s="8"/>
      <c r="H113" s="26"/>
      <c r="I113" s="27"/>
      <c r="J113" s="9"/>
      <c r="K113" s="162"/>
      <c r="L113" s="34"/>
      <c r="M113" s="34"/>
      <c r="N113" s="34"/>
      <c r="O113" s="34"/>
      <c r="P113" s="34"/>
      <c r="Q113" s="34"/>
      <c r="R113" s="34"/>
      <c r="S113" s="34"/>
      <c r="T113" s="34"/>
      <c r="U113" s="34"/>
      <c r="W113" s="54"/>
    </row>
    <row r="114" spans="1:23" ht="14" outlineLevel="1" x14ac:dyDescent="0.35">
      <c r="A114" s="54"/>
      <c r="C114" s="1">
        <v>3</v>
      </c>
      <c r="D114" s="4"/>
      <c r="E114" s="6"/>
      <c r="F114" s="8"/>
      <c r="G114" s="8"/>
      <c r="H114" s="26"/>
      <c r="I114" s="27"/>
      <c r="J114" s="9"/>
      <c r="K114" s="160"/>
      <c r="L114" s="8"/>
      <c r="M114" s="8"/>
      <c r="N114" s="8"/>
      <c r="O114" s="8"/>
      <c r="P114" s="8"/>
      <c r="Q114" s="8"/>
      <c r="R114" s="8"/>
      <c r="S114" s="8"/>
      <c r="T114" s="8"/>
      <c r="U114" s="8"/>
      <c r="W114" s="54"/>
    </row>
    <row r="115" spans="1:23" ht="14" outlineLevel="1" x14ac:dyDescent="0.35">
      <c r="A115" s="54"/>
      <c r="C115" s="1">
        <v>4</v>
      </c>
      <c r="D115" s="4"/>
      <c r="E115" s="6"/>
      <c r="F115" s="6"/>
      <c r="G115" s="8"/>
      <c r="H115" s="8"/>
      <c r="I115" s="27"/>
      <c r="J115" s="9"/>
      <c r="K115" s="160"/>
      <c r="L115" s="8"/>
      <c r="M115" s="8"/>
      <c r="N115" s="8"/>
      <c r="O115" s="8"/>
      <c r="P115" s="8"/>
      <c r="Q115" s="8"/>
      <c r="R115" s="8"/>
      <c r="S115" s="8"/>
      <c r="T115" s="8"/>
      <c r="U115" s="8"/>
      <c r="W115" s="54"/>
    </row>
    <row r="116" spans="1:23" ht="14" outlineLevel="1" x14ac:dyDescent="0.35">
      <c r="A116" s="54"/>
      <c r="C116" s="1">
        <v>5</v>
      </c>
      <c r="D116" s="3"/>
      <c r="E116" s="6"/>
      <c r="F116" s="7"/>
      <c r="G116" s="7"/>
      <c r="H116" s="7"/>
      <c r="I116" s="27"/>
      <c r="J116" s="7"/>
      <c r="K116" s="149"/>
      <c r="L116" s="7"/>
      <c r="M116" s="7"/>
      <c r="N116" s="7"/>
      <c r="O116" s="7"/>
      <c r="P116" s="7"/>
      <c r="Q116" s="7"/>
      <c r="R116" s="7"/>
      <c r="S116" s="7"/>
      <c r="T116" s="7"/>
      <c r="U116" s="7"/>
      <c r="W116" s="54"/>
    </row>
    <row r="117" spans="1:23" ht="14" outlineLevel="1" x14ac:dyDescent="0.35">
      <c r="A117" s="54"/>
      <c r="C117" s="1">
        <v>6</v>
      </c>
      <c r="D117" s="3"/>
      <c r="E117" s="6"/>
      <c r="F117" s="7"/>
      <c r="G117" s="7"/>
      <c r="H117" s="7"/>
      <c r="I117" s="27"/>
      <c r="J117" s="7"/>
      <c r="K117" s="149"/>
      <c r="L117" s="7"/>
      <c r="M117" s="7"/>
      <c r="N117" s="7"/>
      <c r="O117" s="7"/>
      <c r="P117" s="7"/>
      <c r="Q117" s="7"/>
      <c r="R117" s="7"/>
      <c r="S117" s="7"/>
      <c r="T117" s="7"/>
      <c r="U117" s="7"/>
      <c r="W117" s="54"/>
    </row>
    <row r="118" spans="1:23" ht="14" outlineLevel="1" x14ac:dyDescent="0.35">
      <c r="A118" s="54"/>
      <c r="C118" s="1">
        <v>7</v>
      </c>
      <c r="D118" s="3"/>
      <c r="E118" s="6"/>
      <c r="F118" s="7"/>
      <c r="G118" s="7"/>
      <c r="H118" s="7"/>
      <c r="I118" s="27"/>
      <c r="J118" s="7"/>
      <c r="K118" s="149"/>
      <c r="L118" s="7"/>
      <c r="M118" s="7"/>
      <c r="N118" s="7"/>
      <c r="O118" s="7"/>
      <c r="P118" s="7"/>
      <c r="Q118" s="7"/>
      <c r="R118" s="7"/>
      <c r="S118" s="7"/>
      <c r="T118" s="7"/>
      <c r="U118" s="7"/>
      <c r="W118" s="54"/>
    </row>
    <row r="119" spans="1:23" ht="14" x14ac:dyDescent="0.35">
      <c r="A119" s="54"/>
      <c r="D119" s="4" t="s">
        <v>114</v>
      </c>
      <c r="E119" s="6"/>
      <c r="F119" s="8"/>
      <c r="G119" s="8"/>
      <c r="H119" s="26"/>
      <c r="I119" s="50"/>
      <c r="J119" s="9"/>
      <c r="K119" s="160"/>
      <c r="L119" s="8"/>
      <c r="M119" s="8"/>
      <c r="N119" s="8"/>
      <c r="O119" s="8"/>
      <c r="P119" s="8"/>
      <c r="Q119" s="8"/>
      <c r="R119" s="8"/>
      <c r="S119" s="8"/>
      <c r="T119" s="8"/>
      <c r="U119" s="8"/>
      <c r="W119" s="54"/>
    </row>
    <row r="120" spans="1:23" ht="14" x14ac:dyDescent="0.35">
      <c r="A120" s="54"/>
      <c r="D120" s="39" t="s">
        <v>115</v>
      </c>
      <c r="E120" s="36"/>
      <c r="F120" s="36"/>
      <c r="G120" s="36"/>
      <c r="H120" s="36"/>
      <c r="I120" s="40"/>
      <c r="W120" s="54"/>
    </row>
    <row r="121" spans="1:23" ht="14" x14ac:dyDescent="0.35">
      <c r="A121" s="54"/>
      <c r="W121" s="54"/>
    </row>
    <row r="122" spans="1:23" ht="15" customHeight="1" x14ac:dyDescent="0.35">
      <c r="A122" s="54"/>
      <c r="D122" s="38" t="s">
        <v>116</v>
      </c>
      <c r="E122" s="557" t="s">
        <v>117</v>
      </c>
      <c r="F122" s="557"/>
      <c r="G122" s="557"/>
      <c r="H122" s="557"/>
      <c r="I122" s="557"/>
      <c r="J122" s="53"/>
      <c r="K122" s="159"/>
      <c r="L122" s="53"/>
      <c r="M122" s="53"/>
      <c r="N122" s="53"/>
      <c r="O122" s="53"/>
      <c r="P122" s="53"/>
      <c r="Q122" s="53"/>
      <c r="R122" s="53"/>
      <c r="S122" s="53"/>
      <c r="T122" s="53"/>
      <c r="U122" s="53"/>
      <c r="W122" s="54"/>
    </row>
    <row r="123" spans="1:23" ht="14" x14ac:dyDescent="0.35">
      <c r="A123" s="54"/>
      <c r="D123" s="38" t="s">
        <v>118</v>
      </c>
      <c r="E123" s="52" t="s">
        <v>119</v>
      </c>
      <c r="F123" s="52"/>
      <c r="G123" s="52"/>
      <c r="H123" s="52"/>
      <c r="I123" s="52"/>
      <c r="J123" s="558"/>
      <c r="K123" s="581"/>
      <c r="L123" s="558"/>
      <c r="M123" s="558"/>
      <c r="N123" s="558"/>
      <c r="O123" s="558"/>
      <c r="P123" s="558"/>
      <c r="Q123" s="558"/>
      <c r="R123" s="558"/>
      <c r="S123" s="558"/>
      <c r="T123" s="558"/>
      <c r="U123" s="558"/>
      <c r="W123" s="54"/>
    </row>
    <row r="124" spans="1:23" ht="14" x14ac:dyDescent="0.35">
      <c r="A124" s="54"/>
      <c r="D124" s="38" t="s">
        <v>120</v>
      </c>
      <c r="E124" s="559">
        <v>43445</v>
      </c>
      <c r="F124" s="559"/>
      <c r="G124" s="559"/>
      <c r="H124" s="559"/>
      <c r="I124" s="559"/>
      <c r="J124" s="37"/>
      <c r="K124" s="158"/>
      <c r="L124" s="37"/>
      <c r="M124" s="37"/>
      <c r="N124" s="37"/>
      <c r="O124" s="37"/>
      <c r="P124" s="37"/>
      <c r="Q124" s="37"/>
      <c r="R124" s="37"/>
      <c r="S124" s="37"/>
      <c r="T124" s="37"/>
      <c r="U124" s="37"/>
      <c r="W124" s="54"/>
    </row>
    <row r="125" spans="1:23" ht="14" x14ac:dyDescent="0.35">
      <c r="A125" s="54"/>
      <c r="W125" s="54"/>
    </row>
    <row r="126" spans="1:23" ht="14" x14ac:dyDescent="0.35">
      <c r="A126" s="54"/>
      <c r="B126" s="54"/>
      <c r="C126" s="54"/>
      <c r="D126" s="54"/>
      <c r="E126" s="55"/>
      <c r="F126" s="55"/>
      <c r="G126" s="55"/>
      <c r="H126" s="55"/>
      <c r="I126" s="55"/>
      <c r="J126" s="55"/>
      <c r="K126" s="164"/>
      <c r="L126" s="55"/>
      <c r="M126" s="55"/>
      <c r="N126" s="55"/>
      <c r="O126" s="55"/>
      <c r="P126" s="55"/>
      <c r="Q126" s="55"/>
      <c r="R126" s="55"/>
      <c r="S126" s="55"/>
      <c r="T126" s="55"/>
      <c r="U126" s="55"/>
      <c r="V126" s="54"/>
      <c r="W126" s="54"/>
    </row>
  </sheetData>
  <mergeCells count="9">
    <mergeCell ref="E122:I122"/>
    <mergeCell ref="J123:U123"/>
    <mergeCell ref="E124:I124"/>
    <mergeCell ref="C4:D4"/>
    <mergeCell ref="E4:U4"/>
    <mergeCell ref="C15:D15"/>
    <mergeCell ref="E16:U16"/>
    <mergeCell ref="E102:U102"/>
    <mergeCell ref="E111:U111"/>
  </mergeCells>
  <phoneticPr fontId="19" type="noConversion"/>
  <dataValidations count="1">
    <dataValidation type="textLength" allowBlank="1" showInputMessage="1" showErrorMessage="1" errorTitle="Character Length" error="Value can not exceed 250 characters" sqref="D101:D119 D17:D18" xr:uid="{7F79F7BC-98D6-4C87-A706-EEEE4D7BEE75}">
      <formula1>0</formula1>
      <formula2>250</formula2>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D3C9A-7F85-4031-B6AB-616C6C97B8A1}">
  <dimension ref="A1:V51"/>
  <sheetViews>
    <sheetView topLeftCell="D1" workbookViewId="0">
      <selection activeCell="D6" sqref="D6"/>
    </sheetView>
  </sheetViews>
  <sheetFormatPr defaultColWidth="9.25" defaultRowHeight="14" outlineLevelRow="1" x14ac:dyDescent="0.35"/>
  <cols>
    <col min="1" max="1" width="2.75" style="1" customWidth="1"/>
    <col min="2" max="2" width="3.83203125" style="1" customWidth="1"/>
    <col min="3" max="3" width="3.25" style="1" bestFit="1" customWidth="1"/>
    <col min="4" max="4" width="94.25" style="1" customWidth="1"/>
    <col min="5" max="5" width="20.33203125" style="5" hidden="1" customWidth="1"/>
    <col min="6" max="6" width="13.25" style="5" hidden="1" customWidth="1"/>
    <col min="7" max="7" width="14.5" style="5" hidden="1" customWidth="1"/>
    <col min="8" max="8" width="17.25" style="5" customWidth="1"/>
    <col min="9" max="9" width="18.25" style="5" customWidth="1"/>
    <col min="10" max="10" width="15.58203125" style="5" customWidth="1"/>
    <col min="11" max="11" width="14.75" style="5" customWidth="1"/>
    <col min="12" max="20" width="14.75" style="5" hidden="1" customWidth="1"/>
    <col min="21" max="21" width="7.5" style="1" customWidth="1"/>
    <col min="22" max="22" width="3" style="1" customWidth="1"/>
    <col min="23" max="16384" width="9.25" style="1"/>
  </cols>
  <sheetData>
    <row r="1" spans="1:22" x14ac:dyDescent="0.35">
      <c r="A1" s="54"/>
      <c r="B1" s="54"/>
      <c r="C1" s="54"/>
      <c r="D1" s="54"/>
      <c r="E1" s="55"/>
      <c r="F1" s="55"/>
      <c r="G1" s="55"/>
      <c r="H1" s="55"/>
      <c r="I1" s="55"/>
      <c r="J1" s="55"/>
      <c r="K1" s="55"/>
      <c r="L1" s="55"/>
      <c r="M1" s="55"/>
      <c r="N1" s="55"/>
      <c r="O1" s="55"/>
      <c r="P1" s="55"/>
      <c r="Q1" s="55"/>
      <c r="R1" s="55"/>
      <c r="S1" s="55"/>
      <c r="T1" s="55"/>
      <c r="U1" s="54"/>
      <c r="V1" s="54"/>
    </row>
    <row r="2" spans="1:22" x14ac:dyDescent="0.35">
      <c r="A2" s="54"/>
      <c r="V2" s="54"/>
    </row>
    <row r="3" spans="1:22" s="2" customFormat="1" ht="39" x14ac:dyDescent="0.35">
      <c r="A3" s="56"/>
      <c r="C3" s="35" t="s">
        <v>1</v>
      </c>
      <c r="D3" s="25" t="s">
        <v>101</v>
      </c>
      <c r="E3" s="25" t="s">
        <v>102</v>
      </c>
      <c r="F3" s="24" t="s">
        <v>5</v>
      </c>
      <c r="G3" s="24" t="s">
        <v>103</v>
      </c>
      <c r="H3" s="24" t="s">
        <v>7</v>
      </c>
      <c r="I3" s="25" t="s">
        <v>104</v>
      </c>
      <c r="J3" s="25" t="s">
        <v>105</v>
      </c>
      <c r="K3" s="24" t="s">
        <v>106</v>
      </c>
      <c r="L3" s="24" t="s">
        <v>11</v>
      </c>
      <c r="M3" s="24" t="s">
        <v>12</v>
      </c>
      <c r="N3" s="24" t="s">
        <v>13</v>
      </c>
      <c r="O3" s="24" t="s">
        <v>14</v>
      </c>
      <c r="P3" s="24" t="s">
        <v>15</v>
      </c>
      <c r="Q3" s="24" t="s">
        <v>16</v>
      </c>
      <c r="R3" s="24" t="s">
        <v>14</v>
      </c>
      <c r="S3" s="24" t="s">
        <v>17</v>
      </c>
      <c r="T3" s="24" t="s">
        <v>18</v>
      </c>
      <c r="V3" s="56"/>
    </row>
    <row r="4" spans="1:22" ht="15.75" customHeight="1" x14ac:dyDescent="0.35">
      <c r="A4" s="54"/>
      <c r="C4" s="560" t="s">
        <v>107</v>
      </c>
      <c r="D4" s="561"/>
      <c r="E4" s="584"/>
      <c r="F4" s="576"/>
      <c r="G4" s="576"/>
      <c r="H4" s="576"/>
      <c r="I4" s="563"/>
      <c r="J4" s="563"/>
      <c r="K4" s="563"/>
      <c r="L4" s="563"/>
      <c r="M4" s="563"/>
      <c r="N4" s="563"/>
      <c r="O4" s="563"/>
      <c r="P4" s="563"/>
      <c r="Q4" s="563"/>
      <c r="R4" s="563"/>
      <c r="S4" s="563"/>
      <c r="T4" s="564"/>
      <c r="V4" s="54"/>
    </row>
    <row r="5" spans="1:22" ht="14.5" outlineLevel="1" x14ac:dyDescent="0.35">
      <c r="A5" s="54"/>
      <c r="C5" s="1">
        <v>1</v>
      </c>
      <c r="D5" s="85" t="s">
        <v>241</v>
      </c>
      <c r="E5" s="86"/>
      <c r="F5" s="86"/>
      <c r="G5" s="86"/>
      <c r="H5" s="86"/>
      <c r="I5" s="88">
        <v>323600</v>
      </c>
      <c r="J5" s="83" t="s">
        <v>32</v>
      </c>
      <c r="K5" s="89" t="s">
        <v>734</v>
      </c>
      <c r="L5" s="34"/>
      <c r="M5" s="34"/>
      <c r="N5" s="34"/>
      <c r="O5" s="34"/>
      <c r="P5" s="34"/>
      <c r="Q5" s="34"/>
      <c r="R5" s="34"/>
      <c r="S5" s="34"/>
      <c r="T5" s="34"/>
      <c r="V5" s="54"/>
    </row>
    <row r="6" spans="1:22" ht="14.5" outlineLevel="1" x14ac:dyDescent="0.35">
      <c r="A6" s="54"/>
      <c r="C6" s="1">
        <v>2</v>
      </c>
      <c r="D6" s="85" t="s">
        <v>243</v>
      </c>
      <c r="E6" s="86"/>
      <c r="F6" s="86"/>
      <c r="G6" s="86"/>
      <c r="H6" s="86"/>
      <c r="I6" s="88">
        <v>18000</v>
      </c>
      <c r="J6" s="76" t="s">
        <v>37</v>
      </c>
      <c r="K6" s="90" t="s">
        <v>735</v>
      </c>
      <c r="L6" s="34"/>
      <c r="M6" s="34"/>
      <c r="N6" s="34"/>
      <c r="O6" s="34"/>
      <c r="P6" s="34"/>
      <c r="Q6" s="34"/>
      <c r="R6" s="34"/>
      <c r="S6" s="34"/>
      <c r="T6" s="34"/>
      <c r="V6" s="54"/>
    </row>
    <row r="7" spans="1:22" ht="14.5" outlineLevel="1" x14ac:dyDescent="0.35">
      <c r="A7" s="54"/>
      <c r="C7" s="1">
        <v>3</v>
      </c>
      <c r="D7" s="91"/>
      <c r="E7" s="92"/>
      <c r="F7" s="92"/>
      <c r="G7" s="87"/>
      <c r="H7" s="87"/>
      <c r="I7" s="88"/>
      <c r="J7" s="77"/>
      <c r="K7" s="89"/>
      <c r="L7" s="34"/>
      <c r="M7" s="34"/>
      <c r="N7" s="34"/>
      <c r="O7" s="34"/>
      <c r="P7" s="34"/>
      <c r="Q7" s="34"/>
      <c r="R7" s="34"/>
      <c r="S7" s="34"/>
      <c r="T7" s="34"/>
      <c r="V7" s="54"/>
    </row>
    <row r="8" spans="1:22" ht="14.5" outlineLevel="1" x14ac:dyDescent="0.35">
      <c r="A8" s="54"/>
      <c r="C8" s="1">
        <v>4</v>
      </c>
      <c r="D8" s="93"/>
      <c r="E8" s="90"/>
      <c r="F8" s="90"/>
      <c r="G8" s="90"/>
      <c r="H8" s="90"/>
      <c r="I8" s="94"/>
      <c r="J8" s="90"/>
      <c r="K8" s="89"/>
      <c r="L8" s="46"/>
      <c r="M8" s="46"/>
      <c r="N8" s="46"/>
      <c r="O8" s="46"/>
      <c r="P8" s="46"/>
      <c r="Q8" s="46"/>
      <c r="R8" s="46"/>
      <c r="S8" s="46"/>
      <c r="T8" s="46"/>
      <c r="V8" s="54"/>
    </row>
    <row r="9" spans="1:22" outlineLevel="1" x14ac:dyDescent="0.35">
      <c r="A9" s="54"/>
      <c r="C9" s="1">
        <v>5</v>
      </c>
      <c r="D9" s="43"/>
      <c r="E9" s="7"/>
      <c r="F9" s="7"/>
      <c r="G9" s="26"/>
      <c r="H9" s="26"/>
      <c r="I9" s="27"/>
      <c r="J9" s="44"/>
      <c r="K9" s="34"/>
      <c r="L9" s="46"/>
      <c r="M9" s="46"/>
      <c r="N9" s="46"/>
      <c r="O9" s="46"/>
      <c r="P9" s="46"/>
      <c r="Q9" s="46"/>
      <c r="R9" s="46"/>
      <c r="S9" s="46"/>
      <c r="T9" s="46"/>
      <c r="V9" s="54"/>
    </row>
    <row r="10" spans="1:22" outlineLevel="1" x14ac:dyDescent="0.35">
      <c r="A10" s="54"/>
      <c r="C10" s="1">
        <v>6</v>
      </c>
      <c r="D10" s="41"/>
      <c r="E10" s="6"/>
      <c r="F10" s="7"/>
      <c r="G10" s="7"/>
      <c r="H10" s="7"/>
      <c r="I10" s="27"/>
      <c r="J10" s="7"/>
      <c r="K10" s="34"/>
      <c r="L10" s="46"/>
      <c r="M10" s="46"/>
      <c r="N10" s="46"/>
      <c r="O10" s="46"/>
      <c r="P10" s="46"/>
      <c r="Q10" s="46"/>
      <c r="R10" s="46"/>
      <c r="S10" s="46"/>
      <c r="T10" s="46"/>
      <c r="V10" s="54"/>
    </row>
    <row r="11" spans="1:22" outlineLevel="1" x14ac:dyDescent="0.35">
      <c r="A11" s="54"/>
      <c r="C11" s="1">
        <v>7</v>
      </c>
      <c r="D11" s="45"/>
      <c r="E11" s="46"/>
      <c r="F11" s="46"/>
      <c r="G11" s="46"/>
      <c r="H11" s="46"/>
      <c r="I11" s="27"/>
      <c r="J11" s="46"/>
      <c r="K11" s="46"/>
      <c r="L11" s="46"/>
      <c r="M11" s="46"/>
      <c r="N11" s="46"/>
      <c r="O11" s="46"/>
      <c r="P11" s="46"/>
      <c r="Q11" s="46"/>
      <c r="R11" s="46"/>
      <c r="S11" s="46"/>
      <c r="T11" s="46"/>
      <c r="V11" s="54"/>
    </row>
    <row r="12" spans="1:22" ht="15.75" customHeight="1" x14ac:dyDescent="0.35">
      <c r="A12" s="54"/>
      <c r="C12" s="565" t="s">
        <v>108</v>
      </c>
      <c r="D12" s="566"/>
      <c r="E12" s="46"/>
      <c r="F12" s="46"/>
      <c r="G12" s="46"/>
      <c r="H12" s="46"/>
      <c r="I12" s="50"/>
      <c r="J12" s="46"/>
      <c r="K12" s="46"/>
      <c r="L12" s="46"/>
      <c r="M12" s="46"/>
      <c r="N12" s="46"/>
      <c r="O12" s="46"/>
      <c r="P12" s="46"/>
      <c r="Q12" s="46"/>
      <c r="R12" s="46"/>
      <c r="S12" s="46"/>
      <c r="T12" s="46"/>
      <c r="V12" s="54"/>
    </row>
    <row r="13" spans="1:22" x14ac:dyDescent="0.35">
      <c r="A13" s="54"/>
      <c r="D13" s="47" t="s">
        <v>109</v>
      </c>
      <c r="E13" s="562"/>
      <c r="F13" s="563"/>
      <c r="G13" s="563"/>
      <c r="H13" s="563"/>
      <c r="I13" s="563"/>
      <c r="J13" s="563"/>
      <c r="K13" s="563"/>
      <c r="L13" s="563"/>
      <c r="M13" s="563"/>
      <c r="N13" s="563"/>
      <c r="O13" s="563"/>
      <c r="P13" s="563"/>
      <c r="Q13" s="563"/>
      <c r="R13" s="563"/>
      <c r="S13" s="563"/>
      <c r="T13" s="564"/>
      <c r="V13" s="54"/>
    </row>
    <row r="14" spans="1:22" ht="14.5" outlineLevel="1" x14ac:dyDescent="0.35">
      <c r="A14" s="54"/>
      <c r="C14" s="1">
        <v>1</v>
      </c>
      <c r="D14" s="79" t="s">
        <v>736</v>
      </c>
      <c r="E14" s="95"/>
      <c r="F14" s="95"/>
      <c r="G14" s="80"/>
      <c r="H14" s="81"/>
      <c r="I14" s="96">
        <v>36000</v>
      </c>
      <c r="J14" s="84" t="s">
        <v>655</v>
      </c>
      <c r="K14" s="97" t="s">
        <v>737</v>
      </c>
      <c r="L14" s="34"/>
      <c r="M14" s="34"/>
      <c r="N14" s="34"/>
      <c r="O14" s="34"/>
      <c r="P14" s="34"/>
      <c r="Q14" s="34"/>
      <c r="R14" s="34"/>
      <c r="S14" s="34"/>
      <c r="T14" s="34"/>
      <c r="V14" s="54"/>
    </row>
    <row r="15" spans="1:22" ht="14.5" outlineLevel="1" x14ac:dyDescent="0.35">
      <c r="A15" s="54"/>
      <c r="C15" s="1">
        <v>2</v>
      </c>
      <c r="D15" s="98" t="s">
        <v>738</v>
      </c>
      <c r="E15" s="95"/>
      <c r="F15" s="80"/>
      <c r="G15" s="80"/>
      <c r="H15" s="82"/>
      <c r="I15" s="99">
        <v>586600</v>
      </c>
      <c r="J15" s="83" t="s">
        <v>32</v>
      </c>
      <c r="K15" s="80" t="s">
        <v>739</v>
      </c>
      <c r="L15" s="8"/>
      <c r="M15" s="8"/>
      <c r="N15" s="8"/>
      <c r="O15" s="8"/>
      <c r="P15" s="8"/>
      <c r="Q15" s="8"/>
      <c r="R15" s="8"/>
      <c r="S15" s="8"/>
      <c r="T15" s="8"/>
      <c r="V15" s="54"/>
    </row>
    <row r="16" spans="1:22" ht="14.5" outlineLevel="1" x14ac:dyDescent="0.35">
      <c r="A16" s="54"/>
      <c r="C16" s="1">
        <v>3</v>
      </c>
      <c r="D16" s="98" t="s">
        <v>740</v>
      </c>
      <c r="E16" s="95"/>
      <c r="F16" s="80"/>
      <c r="G16" s="80"/>
      <c r="H16" s="78"/>
      <c r="I16" s="94">
        <v>10728</v>
      </c>
      <c r="J16" s="84" t="s">
        <v>37</v>
      </c>
      <c r="K16" s="80" t="s">
        <v>739</v>
      </c>
      <c r="L16" s="8"/>
      <c r="M16" s="8"/>
      <c r="N16" s="8"/>
      <c r="O16" s="8"/>
      <c r="P16" s="8"/>
      <c r="Q16" s="8"/>
      <c r="R16" s="8"/>
      <c r="S16" s="8"/>
      <c r="T16" s="8"/>
      <c r="V16" s="54"/>
    </row>
    <row r="17" spans="1:22" ht="14.5" outlineLevel="1" x14ac:dyDescent="0.35">
      <c r="A17" s="54"/>
      <c r="C17" s="1">
        <v>4</v>
      </c>
      <c r="D17" s="98" t="s">
        <v>741</v>
      </c>
      <c r="E17" s="95"/>
      <c r="F17" s="80"/>
      <c r="G17" s="80"/>
      <c r="H17" s="78"/>
      <c r="I17" s="94">
        <v>36000</v>
      </c>
      <c r="J17" s="84" t="s">
        <v>655</v>
      </c>
      <c r="K17" s="80" t="s">
        <v>739</v>
      </c>
      <c r="L17" s="8"/>
      <c r="M17" s="8"/>
      <c r="N17" s="8"/>
      <c r="O17" s="8"/>
      <c r="P17" s="8"/>
      <c r="Q17" s="8"/>
      <c r="R17" s="8"/>
      <c r="S17" s="8"/>
      <c r="T17" s="8"/>
      <c r="V17" s="54"/>
    </row>
    <row r="18" spans="1:22" ht="14.5" outlineLevel="1" x14ac:dyDescent="0.35">
      <c r="A18" s="54"/>
      <c r="C18" s="1">
        <v>5</v>
      </c>
      <c r="D18" s="98" t="s">
        <v>742</v>
      </c>
      <c r="E18" s="95"/>
      <c r="F18" s="80"/>
      <c r="G18" s="80"/>
      <c r="H18" s="78"/>
      <c r="I18" s="94">
        <v>586600</v>
      </c>
      <c r="J18" s="83" t="s">
        <v>32</v>
      </c>
      <c r="K18" s="80" t="s">
        <v>391</v>
      </c>
      <c r="L18" s="8"/>
      <c r="M18" s="8"/>
      <c r="N18" s="8"/>
      <c r="O18" s="8"/>
      <c r="P18" s="8"/>
      <c r="Q18" s="8"/>
      <c r="R18" s="8"/>
      <c r="S18" s="8"/>
      <c r="T18" s="8"/>
      <c r="V18" s="54"/>
    </row>
    <row r="19" spans="1:22" ht="14.5" outlineLevel="1" x14ac:dyDescent="0.35">
      <c r="A19" s="54"/>
      <c r="C19" s="1">
        <v>6</v>
      </c>
      <c r="D19" s="98" t="s">
        <v>743</v>
      </c>
      <c r="E19" s="95"/>
      <c r="F19" s="80"/>
      <c r="G19" s="80"/>
      <c r="H19" s="78"/>
      <c r="I19" s="94">
        <v>36000</v>
      </c>
      <c r="J19" s="84" t="s">
        <v>655</v>
      </c>
      <c r="K19" s="80" t="s">
        <v>391</v>
      </c>
      <c r="L19" s="8"/>
      <c r="M19" s="8"/>
      <c r="N19" s="8"/>
      <c r="O19" s="8"/>
      <c r="P19" s="8"/>
      <c r="Q19" s="8"/>
      <c r="R19" s="8"/>
      <c r="S19" s="8"/>
      <c r="T19" s="8"/>
      <c r="V19" s="54"/>
    </row>
    <row r="20" spans="1:22" ht="14.5" outlineLevel="1" x14ac:dyDescent="0.35">
      <c r="A20" s="54"/>
      <c r="C20" s="1">
        <v>7</v>
      </c>
      <c r="D20" s="100" t="s">
        <v>744</v>
      </c>
      <c r="E20" s="90"/>
      <c r="F20" s="90"/>
      <c r="G20" s="78"/>
      <c r="H20" s="78"/>
      <c r="I20" s="94">
        <v>300000</v>
      </c>
      <c r="J20" s="77"/>
      <c r="K20" s="89" t="s">
        <v>745</v>
      </c>
      <c r="L20" s="8"/>
      <c r="M20" s="8"/>
      <c r="N20" s="8"/>
      <c r="O20" s="8"/>
      <c r="P20" s="8"/>
      <c r="Q20" s="8"/>
      <c r="R20" s="8"/>
      <c r="S20" s="8"/>
      <c r="T20" s="8"/>
      <c r="V20" s="54"/>
    </row>
    <row r="21" spans="1:22" ht="14.5" outlineLevel="1" x14ac:dyDescent="0.35">
      <c r="A21" s="54"/>
      <c r="C21" s="1">
        <v>8</v>
      </c>
      <c r="D21" s="93" t="s">
        <v>746</v>
      </c>
      <c r="E21" s="95"/>
      <c r="F21" s="90"/>
      <c r="G21" s="90"/>
      <c r="H21" s="90"/>
      <c r="I21" s="94">
        <v>400000</v>
      </c>
      <c r="J21" s="90"/>
      <c r="K21" s="89" t="s">
        <v>747</v>
      </c>
      <c r="L21" s="8"/>
      <c r="M21" s="8"/>
      <c r="N21" s="8"/>
      <c r="O21" s="8"/>
      <c r="P21" s="8"/>
      <c r="Q21" s="8"/>
      <c r="R21" s="8"/>
      <c r="S21" s="8"/>
      <c r="T21" s="8"/>
      <c r="V21" s="54"/>
    </row>
    <row r="22" spans="1:22" ht="14.5" outlineLevel="1" x14ac:dyDescent="0.35">
      <c r="A22" s="54"/>
      <c r="C22" s="1">
        <v>9</v>
      </c>
      <c r="D22" s="98" t="s">
        <v>748</v>
      </c>
      <c r="E22" s="95"/>
      <c r="F22" s="80"/>
      <c r="G22" s="80"/>
      <c r="H22" s="78"/>
      <c r="I22" s="94">
        <v>10728</v>
      </c>
      <c r="J22" s="84" t="s">
        <v>37</v>
      </c>
      <c r="K22" s="80" t="s">
        <v>747</v>
      </c>
      <c r="L22" s="8"/>
      <c r="M22" s="8"/>
      <c r="N22" s="8"/>
      <c r="O22" s="8"/>
      <c r="P22" s="8"/>
      <c r="Q22" s="8"/>
      <c r="R22" s="8"/>
      <c r="S22" s="8"/>
      <c r="T22" s="8"/>
      <c r="V22" s="54"/>
    </row>
    <row r="23" spans="1:22" ht="16.5" customHeight="1" outlineLevel="1" x14ac:dyDescent="0.35">
      <c r="A23" s="54"/>
      <c r="C23" s="1">
        <v>10</v>
      </c>
      <c r="D23" s="98" t="s">
        <v>749</v>
      </c>
      <c r="E23" s="95"/>
      <c r="F23" s="80"/>
      <c r="G23" s="80"/>
      <c r="H23" s="78"/>
      <c r="I23" s="94">
        <v>586600</v>
      </c>
      <c r="J23" s="83" t="s">
        <v>32</v>
      </c>
      <c r="K23" s="80" t="s">
        <v>750</v>
      </c>
      <c r="L23" s="8"/>
      <c r="M23" s="8"/>
      <c r="N23" s="8"/>
      <c r="O23" s="8"/>
      <c r="P23" s="8"/>
      <c r="Q23" s="8"/>
      <c r="R23" s="8"/>
      <c r="S23" s="8"/>
      <c r="T23" s="8"/>
      <c r="V23" s="54"/>
    </row>
    <row r="24" spans="1:22" ht="14.5" outlineLevel="1" x14ac:dyDescent="0.35">
      <c r="A24" s="54"/>
      <c r="C24" s="1">
        <v>11</v>
      </c>
      <c r="D24" s="98" t="s">
        <v>751</v>
      </c>
      <c r="E24" s="95"/>
      <c r="F24" s="80"/>
      <c r="G24" s="80"/>
      <c r="H24" s="78"/>
      <c r="I24" s="94">
        <v>41124</v>
      </c>
      <c r="J24" s="84" t="s">
        <v>37</v>
      </c>
      <c r="K24" s="80" t="s">
        <v>752</v>
      </c>
      <c r="L24" s="8"/>
      <c r="M24" s="8"/>
      <c r="N24" s="8"/>
      <c r="O24" s="8"/>
      <c r="P24" s="8"/>
      <c r="Q24" s="8"/>
      <c r="R24" s="8"/>
      <c r="S24" s="8"/>
      <c r="T24" s="8"/>
      <c r="V24" s="54"/>
    </row>
    <row r="25" spans="1:22" ht="14.5" outlineLevel="1" x14ac:dyDescent="0.35">
      <c r="A25" s="54"/>
      <c r="C25" s="1">
        <v>12</v>
      </c>
      <c r="D25" s="98" t="s">
        <v>753</v>
      </c>
      <c r="E25" s="95"/>
      <c r="F25" s="80"/>
      <c r="G25" s="80"/>
      <c r="H25" s="78"/>
      <c r="I25" s="94">
        <v>10728</v>
      </c>
      <c r="J25" s="84" t="s">
        <v>37</v>
      </c>
      <c r="K25" s="80" t="s">
        <v>752</v>
      </c>
      <c r="L25" s="8"/>
      <c r="M25" s="8"/>
      <c r="N25" s="8"/>
      <c r="O25" s="8"/>
      <c r="P25" s="8"/>
      <c r="Q25" s="8"/>
      <c r="R25" s="8"/>
      <c r="S25" s="8"/>
      <c r="T25" s="8"/>
      <c r="V25" s="54"/>
    </row>
    <row r="26" spans="1:22" x14ac:dyDescent="0.35">
      <c r="A26" s="54"/>
      <c r="D26" s="4" t="s">
        <v>110</v>
      </c>
      <c r="E26" s="6"/>
      <c r="F26" s="6"/>
      <c r="G26" s="8"/>
      <c r="H26" s="8"/>
      <c r="I26" s="50"/>
      <c r="J26" s="9"/>
      <c r="K26" s="8"/>
      <c r="L26" s="8"/>
      <c r="M26" s="8"/>
      <c r="N26" s="8"/>
      <c r="O26" s="8"/>
      <c r="P26" s="8"/>
      <c r="Q26" s="8"/>
      <c r="R26" s="8"/>
      <c r="S26" s="8"/>
      <c r="T26" s="8"/>
      <c r="V26" s="54"/>
    </row>
    <row r="27" spans="1:22" x14ac:dyDescent="0.35">
      <c r="A27" s="54"/>
      <c r="D27" s="48" t="s">
        <v>111</v>
      </c>
      <c r="E27" s="567"/>
      <c r="F27" s="568"/>
      <c r="G27" s="568"/>
      <c r="H27" s="568"/>
      <c r="I27" s="568"/>
      <c r="J27" s="568"/>
      <c r="K27" s="568"/>
      <c r="L27" s="568"/>
      <c r="M27" s="568"/>
      <c r="N27" s="568"/>
      <c r="O27" s="568"/>
      <c r="P27" s="568"/>
      <c r="Q27" s="568"/>
      <c r="R27" s="568"/>
      <c r="S27" s="568"/>
      <c r="T27" s="569"/>
      <c r="V27" s="54"/>
    </row>
    <row r="28" spans="1:22" outlineLevel="1" x14ac:dyDescent="0.35">
      <c r="A28" s="54"/>
      <c r="C28" s="1">
        <v>1</v>
      </c>
      <c r="D28" s="41"/>
      <c r="E28" s="6"/>
      <c r="F28" s="7"/>
      <c r="G28" s="7"/>
      <c r="H28" s="7"/>
      <c r="I28" s="27"/>
      <c r="J28" s="7"/>
      <c r="K28" s="34"/>
      <c r="L28" s="34"/>
      <c r="M28" s="34"/>
      <c r="N28" s="34"/>
      <c r="O28" s="34"/>
      <c r="P28" s="34"/>
      <c r="Q28" s="34"/>
      <c r="R28" s="34"/>
      <c r="S28" s="34"/>
      <c r="T28" s="34"/>
      <c r="V28" s="54"/>
    </row>
    <row r="29" spans="1:22" outlineLevel="1" x14ac:dyDescent="0.35">
      <c r="A29" s="54"/>
      <c r="C29" s="1">
        <v>2</v>
      </c>
      <c r="D29" s="42"/>
      <c r="E29" s="6"/>
      <c r="F29" s="8"/>
      <c r="G29" s="8"/>
      <c r="H29" s="26"/>
      <c r="I29" s="27"/>
      <c r="J29" s="9"/>
      <c r="K29" s="34"/>
      <c r="L29" s="34"/>
      <c r="M29" s="34"/>
      <c r="N29" s="34"/>
      <c r="O29" s="34"/>
      <c r="P29" s="34"/>
      <c r="Q29" s="34"/>
      <c r="R29" s="34"/>
      <c r="S29" s="34"/>
      <c r="T29" s="34"/>
      <c r="V29" s="54"/>
    </row>
    <row r="30" spans="1:22" outlineLevel="1" x14ac:dyDescent="0.35">
      <c r="A30" s="54"/>
      <c r="C30" s="1">
        <v>3</v>
      </c>
      <c r="D30" s="42"/>
      <c r="E30" s="6"/>
      <c r="F30" s="6"/>
      <c r="G30" s="8"/>
      <c r="H30" s="8"/>
      <c r="I30" s="27"/>
      <c r="J30" s="9"/>
      <c r="K30" s="34"/>
      <c r="L30" s="34"/>
      <c r="M30" s="34"/>
      <c r="N30" s="34"/>
      <c r="O30" s="34"/>
      <c r="P30" s="34"/>
      <c r="Q30" s="34"/>
      <c r="R30" s="34"/>
      <c r="S30" s="34"/>
      <c r="T30" s="34"/>
      <c r="V30" s="54"/>
    </row>
    <row r="31" spans="1:22" outlineLevel="1" x14ac:dyDescent="0.35">
      <c r="A31" s="54"/>
      <c r="C31" s="1">
        <v>4</v>
      </c>
      <c r="D31" s="41"/>
      <c r="E31" s="6"/>
      <c r="F31" s="7"/>
      <c r="G31" s="7"/>
      <c r="H31" s="7"/>
      <c r="I31" s="27"/>
      <c r="J31" s="7"/>
      <c r="K31" s="34"/>
      <c r="L31" s="34"/>
      <c r="M31" s="34"/>
      <c r="N31" s="34"/>
      <c r="O31" s="34"/>
      <c r="P31" s="34"/>
      <c r="Q31" s="34"/>
      <c r="R31" s="34"/>
      <c r="S31" s="34"/>
      <c r="T31" s="34"/>
      <c r="V31" s="54"/>
    </row>
    <row r="32" spans="1:22" outlineLevel="1" x14ac:dyDescent="0.35">
      <c r="A32" s="54"/>
      <c r="C32" s="1">
        <v>5</v>
      </c>
      <c r="D32" s="4"/>
      <c r="E32" s="6"/>
      <c r="F32" s="6"/>
      <c r="G32" s="8"/>
      <c r="H32" s="8"/>
      <c r="I32" s="27"/>
      <c r="J32" s="9"/>
      <c r="K32" s="8"/>
      <c r="L32" s="8"/>
      <c r="M32" s="8"/>
      <c r="N32" s="8"/>
      <c r="O32" s="8"/>
      <c r="P32" s="8"/>
      <c r="Q32" s="8"/>
      <c r="R32" s="8"/>
      <c r="S32" s="8"/>
      <c r="T32" s="8"/>
      <c r="V32" s="54"/>
    </row>
    <row r="33" spans="1:22" outlineLevel="1" x14ac:dyDescent="0.35">
      <c r="A33" s="54"/>
      <c r="C33" s="1">
        <v>6</v>
      </c>
      <c r="D33" s="51"/>
      <c r="E33" s="6"/>
      <c r="F33" s="7"/>
      <c r="G33" s="26"/>
      <c r="H33" s="26"/>
      <c r="I33" s="27"/>
      <c r="J33" s="44"/>
      <c r="K33" s="26"/>
      <c r="L33" s="26"/>
      <c r="M33" s="26"/>
      <c r="N33" s="26"/>
      <c r="O33" s="26"/>
      <c r="P33" s="26"/>
      <c r="Q33" s="26"/>
      <c r="R33" s="26"/>
      <c r="S33" s="26"/>
      <c r="T33" s="26"/>
      <c r="V33" s="54"/>
    </row>
    <row r="34" spans="1:22" outlineLevel="1" x14ac:dyDescent="0.35">
      <c r="A34" s="54"/>
      <c r="C34" s="1">
        <v>7</v>
      </c>
      <c r="D34" s="51"/>
      <c r="E34" s="6"/>
      <c r="F34" s="7"/>
      <c r="G34" s="26"/>
      <c r="H34" s="26"/>
      <c r="I34" s="27"/>
      <c r="J34" s="44"/>
      <c r="K34" s="26"/>
      <c r="L34" s="26"/>
      <c r="M34" s="26"/>
      <c r="N34" s="26"/>
      <c r="O34" s="26"/>
      <c r="P34" s="26"/>
      <c r="Q34" s="26"/>
      <c r="R34" s="26"/>
      <c r="S34" s="26"/>
      <c r="T34" s="26"/>
      <c r="V34" s="54"/>
    </row>
    <row r="35" spans="1:22" x14ac:dyDescent="0.35">
      <c r="A35" s="54"/>
      <c r="D35" s="3" t="s">
        <v>112</v>
      </c>
      <c r="E35" s="6"/>
      <c r="F35" s="7"/>
      <c r="G35" s="7"/>
      <c r="H35" s="7"/>
      <c r="I35" s="50"/>
      <c r="J35" s="7"/>
      <c r="K35" s="7"/>
      <c r="L35" s="7"/>
      <c r="M35" s="7"/>
      <c r="N35" s="7"/>
      <c r="O35" s="7"/>
      <c r="P35" s="7"/>
      <c r="Q35" s="7"/>
      <c r="R35" s="7"/>
      <c r="S35" s="7"/>
      <c r="T35" s="7"/>
      <c r="V35" s="54"/>
    </row>
    <row r="36" spans="1:22" x14ac:dyDescent="0.35">
      <c r="A36" s="54"/>
      <c r="D36" s="49" t="s">
        <v>113</v>
      </c>
      <c r="E36" s="567"/>
      <c r="F36" s="568"/>
      <c r="G36" s="568"/>
      <c r="H36" s="568"/>
      <c r="I36" s="568"/>
      <c r="J36" s="568"/>
      <c r="K36" s="568"/>
      <c r="L36" s="568"/>
      <c r="M36" s="568"/>
      <c r="N36" s="568"/>
      <c r="O36" s="568"/>
      <c r="P36" s="568"/>
      <c r="Q36" s="568"/>
      <c r="R36" s="568"/>
      <c r="S36" s="568"/>
      <c r="T36" s="569"/>
      <c r="V36" s="54"/>
    </row>
    <row r="37" spans="1:22" outlineLevel="1" x14ac:dyDescent="0.35">
      <c r="A37" s="54"/>
      <c r="C37" s="1">
        <v>1</v>
      </c>
      <c r="D37" s="41"/>
      <c r="E37" s="6"/>
      <c r="F37" s="7"/>
      <c r="G37" s="7"/>
      <c r="H37" s="7"/>
      <c r="I37" s="27"/>
      <c r="J37" s="7"/>
      <c r="K37" s="34"/>
      <c r="L37" s="34"/>
      <c r="M37" s="34"/>
      <c r="N37" s="34"/>
      <c r="O37" s="34"/>
      <c r="P37" s="34"/>
      <c r="Q37" s="34"/>
      <c r="R37" s="34"/>
      <c r="S37" s="34"/>
      <c r="T37" s="34"/>
      <c r="V37" s="54"/>
    </row>
    <row r="38" spans="1:22" outlineLevel="1" x14ac:dyDescent="0.35">
      <c r="A38" s="54"/>
      <c r="C38" s="1">
        <v>2</v>
      </c>
      <c r="D38" s="42"/>
      <c r="E38" s="6"/>
      <c r="F38" s="8"/>
      <c r="G38" s="8"/>
      <c r="H38" s="26"/>
      <c r="I38" s="27"/>
      <c r="J38" s="9"/>
      <c r="K38" s="34"/>
      <c r="L38" s="34"/>
      <c r="M38" s="34"/>
      <c r="N38" s="34"/>
      <c r="O38" s="34"/>
      <c r="P38" s="34"/>
      <c r="Q38" s="34"/>
      <c r="R38" s="34"/>
      <c r="S38" s="34"/>
      <c r="T38" s="34"/>
      <c r="V38" s="54"/>
    </row>
    <row r="39" spans="1:22" outlineLevel="1" x14ac:dyDescent="0.35">
      <c r="A39" s="54"/>
      <c r="C39" s="1">
        <v>3</v>
      </c>
      <c r="D39" s="4"/>
      <c r="E39" s="6"/>
      <c r="F39" s="8"/>
      <c r="G39" s="8"/>
      <c r="H39" s="26"/>
      <c r="I39" s="27"/>
      <c r="J39" s="9"/>
      <c r="K39" s="8"/>
      <c r="L39" s="8"/>
      <c r="M39" s="8"/>
      <c r="N39" s="8"/>
      <c r="O39" s="8"/>
      <c r="P39" s="8"/>
      <c r="Q39" s="8"/>
      <c r="R39" s="8"/>
      <c r="S39" s="8"/>
      <c r="T39" s="8"/>
      <c r="V39" s="54"/>
    </row>
    <row r="40" spans="1:22" outlineLevel="1" x14ac:dyDescent="0.35">
      <c r="A40" s="54"/>
      <c r="C40" s="1">
        <v>4</v>
      </c>
      <c r="D40" s="4"/>
      <c r="E40" s="6"/>
      <c r="F40" s="6"/>
      <c r="G40" s="8"/>
      <c r="H40" s="8"/>
      <c r="I40" s="27"/>
      <c r="J40" s="9"/>
      <c r="K40" s="8"/>
      <c r="L40" s="8"/>
      <c r="M40" s="8"/>
      <c r="N40" s="8"/>
      <c r="O40" s="8"/>
      <c r="P40" s="8"/>
      <c r="Q40" s="8"/>
      <c r="R40" s="8"/>
      <c r="S40" s="8"/>
      <c r="T40" s="8"/>
      <c r="V40" s="54"/>
    </row>
    <row r="41" spans="1:22" outlineLevel="1" x14ac:dyDescent="0.35">
      <c r="A41" s="54"/>
      <c r="C41" s="1">
        <v>5</v>
      </c>
      <c r="D41" s="3"/>
      <c r="E41" s="6"/>
      <c r="F41" s="7"/>
      <c r="G41" s="7"/>
      <c r="H41" s="7"/>
      <c r="I41" s="27"/>
      <c r="J41" s="7"/>
      <c r="K41" s="7"/>
      <c r="L41" s="7"/>
      <c r="M41" s="7"/>
      <c r="N41" s="7"/>
      <c r="O41" s="7"/>
      <c r="P41" s="7"/>
      <c r="Q41" s="7"/>
      <c r="R41" s="7"/>
      <c r="S41" s="7"/>
      <c r="T41" s="7"/>
      <c r="V41" s="54"/>
    </row>
    <row r="42" spans="1:22" outlineLevel="1" x14ac:dyDescent="0.35">
      <c r="A42" s="54"/>
      <c r="C42" s="1">
        <v>6</v>
      </c>
      <c r="D42" s="3"/>
      <c r="E42" s="6"/>
      <c r="F42" s="7"/>
      <c r="G42" s="7"/>
      <c r="H42" s="7"/>
      <c r="I42" s="27"/>
      <c r="J42" s="7"/>
      <c r="K42" s="7"/>
      <c r="L42" s="7"/>
      <c r="M42" s="7"/>
      <c r="N42" s="7"/>
      <c r="O42" s="7"/>
      <c r="P42" s="7"/>
      <c r="Q42" s="7"/>
      <c r="R42" s="7"/>
      <c r="S42" s="7"/>
      <c r="T42" s="7"/>
      <c r="V42" s="54"/>
    </row>
    <row r="43" spans="1:22" outlineLevel="1" x14ac:dyDescent="0.35">
      <c r="A43" s="54"/>
      <c r="C43" s="1">
        <v>7</v>
      </c>
      <c r="D43" s="3"/>
      <c r="E43" s="6"/>
      <c r="F43" s="7"/>
      <c r="G43" s="7"/>
      <c r="H43" s="7"/>
      <c r="I43" s="27"/>
      <c r="J43" s="7"/>
      <c r="K43" s="7"/>
      <c r="L43" s="7"/>
      <c r="M43" s="7"/>
      <c r="N43" s="7"/>
      <c r="O43" s="7"/>
      <c r="P43" s="7"/>
      <c r="Q43" s="7"/>
      <c r="R43" s="7"/>
      <c r="S43" s="7"/>
      <c r="T43" s="7"/>
      <c r="V43" s="54"/>
    </row>
    <row r="44" spans="1:22" x14ac:dyDescent="0.35">
      <c r="A44" s="54"/>
      <c r="D44" s="4" t="s">
        <v>114</v>
      </c>
      <c r="E44" s="6"/>
      <c r="F44" s="8"/>
      <c r="G44" s="8"/>
      <c r="H44" s="26"/>
      <c r="I44" s="50"/>
      <c r="J44" s="9"/>
      <c r="K44" s="8"/>
      <c r="L44" s="8"/>
      <c r="M44" s="8"/>
      <c r="N44" s="8"/>
      <c r="O44" s="8"/>
      <c r="P44" s="8"/>
      <c r="Q44" s="8"/>
      <c r="R44" s="8"/>
      <c r="S44" s="8"/>
      <c r="T44" s="8"/>
      <c r="V44" s="54"/>
    </row>
    <row r="45" spans="1:22" x14ac:dyDescent="0.35">
      <c r="A45" s="54"/>
      <c r="D45" s="39" t="s">
        <v>115</v>
      </c>
      <c r="E45" s="36"/>
      <c r="F45" s="36"/>
      <c r="G45" s="36"/>
      <c r="H45" s="36"/>
      <c r="I45" s="40"/>
      <c r="V45" s="54"/>
    </row>
    <row r="46" spans="1:22" x14ac:dyDescent="0.35">
      <c r="A46" s="54"/>
      <c r="V46" s="54"/>
    </row>
    <row r="47" spans="1:22" ht="15" customHeight="1" x14ac:dyDescent="0.35">
      <c r="A47" s="54"/>
      <c r="D47" s="38" t="s">
        <v>116</v>
      </c>
      <c r="E47" s="557" t="s">
        <v>117</v>
      </c>
      <c r="F47" s="557"/>
      <c r="G47" s="557"/>
      <c r="H47" s="557"/>
      <c r="I47" s="557"/>
      <c r="J47" s="53"/>
      <c r="K47" s="53"/>
      <c r="L47" s="53"/>
      <c r="M47" s="53"/>
      <c r="N47" s="53"/>
      <c r="O47" s="53"/>
      <c r="P47" s="53"/>
      <c r="Q47" s="53"/>
      <c r="R47" s="53"/>
      <c r="S47" s="53"/>
      <c r="T47" s="53"/>
      <c r="V47" s="54"/>
    </row>
    <row r="48" spans="1:22" x14ac:dyDescent="0.35">
      <c r="A48" s="54"/>
      <c r="D48" s="38" t="s">
        <v>118</v>
      </c>
      <c r="E48" s="52" t="s">
        <v>119</v>
      </c>
      <c r="F48" s="52"/>
      <c r="G48" s="52"/>
      <c r="H48" s="52"/>
      <c r="I48" s="52"/>
      <c r="J48" s="558"/>
      <c r="K48" s="558"/>
      <c r="L48" s="558"/>
      <c r="M48" s="558"/>
      <c r="N48" s="558"/>
      <c r="O48" s="558"/>
      <c r="P48" s="558"/>
      <c r="Q48" s="558"/>
      <c r="R48" s="558"/>
      <c r="S48" s="558"/>
      <c r="T48" s="558"/>
      <c r="V48" s="54"/>
    </row>
    <row r="49" spans="1:22" x14ac:dyDescent="0.35">
      <c r="A49" s="54"/>
      <c r="D49" s="38" t="s">
        <v>120</v>
      </c>
      <c r="E49" s="559">
        <v>43445</v>
      </c>
      <c r="F49" s="559"/>
      <c r="G49" s="559"/>
      <c r="H49" s="559"/>
      <c r="I49" s="559"/>
      <c r="J49" s="37"/>
      <c r="K49" s="37"/>
      <c r="L49" s="37"/>
      <c r="M49" s="37"/>
      <c r="N49" s="37"/>
      <c r="O49" s="37"/>
      <c r="P49" s="37"/>
      <c r="Q49" s="37"/>
      <c r="R49" s="37"/>
      <c r="S49" s="37"/>
      <c r="T49" s="37"/>
      <c r="V49" s="54"/>
    </row>
    <row r="50" spans="1:22" x14ac:dyDescent="0.35">
      <c r="A50" s="54"/>
      <c r="V50" s="54"/>
    </row>
    <row r="51" spans="1:22" x14ac:dyDescent="0.35">
      <c r="A51" s="54"/>
      <c r="B51" s="54"/>
      <c r="C51" s="54"/>
      <c r="D51" s="54"/>
      <c r="E51" s="55"/>
      <c r="F51" s="55"/>
      <c r="G51" s="55"/>
      <c r="H51" s="55"/>
      <c r="I51" s="55"/>
      <c r="J51" s="55"/>
      <c r="K51" s="55"/>
      <c r="L51" s="55"/>
      <c r="M51" s="55"/>
      <c r="N51" s="55"/>
      <c r="O51" s="55"/>
      <c r="P51" s="55"/>
      <c r="Q51" s="55"/>
      <c r="R51" s="55"/>
      <c r="S51" s="55"/>
      <c r="T51" s="55"/>
      <c r="U51" s="54"/>
      <c r="V51" s="54"/>
    </row>
  </sheetData>
  <sheetProtection algorithmName="SHA-512" hashValue="731z/TiSgdK5+k1uv9I7mr0xyTr2qm8i+veH2ihV4Oltv+gVRl5mVrsmOyGRsNE19D+K/7SAetsooHTaKioRYQ==" saltValue="uuB9n+89heKacObHf+yMbw==" spinCount="100000" sheet="1" objects="1" scenarios="1" selectLockedCells="1" selectUnlockedCells="1"/>
  <mergeCells count="9">
    <mergeCell ref="E47:I47"/>
    <mergeCell ref="J48:T48"/>
    <mergeCell ref="E49:I49"/>
    <mergeCell ref="C4:D4"/>
    <mergeCell ref="E4:T4"/>
    <mergeCell ref="C12:D12"/>
    <mergeCell ref="E13:T13"/>
    <mergeCell ref="E27:T27"/>
    <mergeCell ref="E36:T36"/>
  </mergeCells>
  <dataValidations count="1">
    <dataValidation type="textLength" allowBlank="1" showInputMessage="1" showErrorMessage="1" errorTitle="Character Length" error="Value can not exceed 250 characters" sqref="D7:D10 D14:D44" xr:uid="{C6E5BD08-3275-4FBB-B98E-35A657420144}">
      <formula1>0</formula1>
      <formula2>250</formula2>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530AC-8C98-4807-862A-04622AE8D8FF}">
  <dimension ref="A1:V27"/>
  <sheetViews>
    <sheetView topLeftCell="A8" workbookViewId="0">
      <selection activeCell="A12" sqref="A12"/>
    </sheetView>
  </sheetViews>
  <sheetFormatPr defaultRowHeight="15.5" x14ac:dyDescent="0.35"/>
  <cols>
    <col min="1" max="1" width="26.08203125" style="142" customWidth="1"/>
    <col min="6" max="6" width="18.58203125" style="142" customWidth="1"/>
  </cols>
  <sheetData>
    <row r="1" spans="1:22" s="142" customFormat="1" x14ac:dyDescent="0.35">
      <c r="A1" s="588" t="s">
        <v>754</v>
      </c>
      <c r="B1" s="130" t="s">
        <v>0</v>
      </c>
      <c r="C1" s="130" t="s">
        <v>0</v>
      </c>
      <c r="D1" s="130" t="s">
        <v>0</v>
      </c>
      <c r="E1" s="130" t="s">
        <v>0</v>
      </c>
      <c r="F1" s="588" t="s">
        <v>755</v>
      </c>
      <c r="G1" s="591" t="s">
        <v>756</v>
      </c>
      <c r="H1" s="591"/>
      <c r="I1" s="591"/>
      <c r="J1" s="591"/>
      <c r="K1" s="591"/>
      <c r="L1" s="591"/>
      <c r="M1" s="591"/>
      <c r="N1" s="591"/>
      <c r="O1" s="591"/>
      <c r="P1" s="591"/>
      <c r="Q1" s="591"/>
      <c r="R1" s="592"/>
      <c r="S1" s="588" t="s">
        <v>757</v>
      </c>
      <c r="T1" s="588" t="s">
        <v>758</v>
      </c>
      <c r="U1" s="588" t="s">
        <v>759</v>
      </c>
      <c r="V1" s="143"/>
    </row>
    <row r="2" spans="1:22" s="142" customFormat="1" x14ac:dyDescent="0.35">
      <c r="A2" s="589"/>
      <c r="B2" s="132" t="s">
        <v>0</v>
      </c>
      <c r="C2" s="132" t="s">
        <v>0</v>
      </c>
      <c r="D2" s="132" t="s">
        <v>0</v>
      </c>
      <c r="E2" s="132" t="s">
        <v>0</v>
      </c>
      <c r="F2" s="589"/>
      <c r="G2" s="591" t="s">
        <v>760</v>
      </c>
      <c r="H2" s="591"/>
      <c r="I2" s="592"/>
      <c r="J2" s="591" t="s">
        <v>761</v>
      </c>
      <c r="K2" s="591"/>
      <c r="L2" s="592"/>
      <c r="M2" s="591" t="s">
        <v>762</v>
      </c>
      <c r="N2" s="591"/>
      <c r="O2" s="592"/>
      <c r="P2" s="591" t="s">
        <v>763</v>
      </c>
      <c r="Q2" s="591"/>
      <c r="R2" s="592"/>
      <c r="S2" s="589"/>
      <c r="T2" s="589"/>
      <c r="U2" s="589"/>
      <c r="V2" s="143"/>
    </row>
    <row r="3" spans="1:22" s="142" customFormat="1" x14ac:dyDescent="0.35">
      <c r="A3" s="590"/>
      <c r="B3" s="132" t="s">
        <v>0</v>
      </c>
      <c r="C3" s="132" t="s">
        <v>0</v>
      </c>
      <c r="D3" s="132" t="s">
        <v>0</v>
      </c>
      <c r="E3" s="132" t="s">
        <v>0</v>
      </c>
      <c r="F3" s="590"/>
      <c r="G3" s="144" t="s">
        <v>764</v>
      </c>
      <c r="H3" s="144" t="s">
        <v>765</v>
      </c>
      <c r="I3" s="144" t="s">
        <v>766</v>
      </c>
      <c r="J3" s="144" t="s">
        <v>767</v>
      </c>
      <c r="K3" s="144" t="s">
        <v>469</v>
      </c>
      <c r="L3" s="144" t="s">
        <v>464</v>
      </c>
      <c r="M3" s="144" t="s">
        <v>492</v>
      </c>
      <c r="N3" s="144" t="s">
        <v>768</v>
      </c>
      <c r="O3" s="144" t="s">
        <v>769</v>
      </c>
      <c r="P3" s="144" t="s">
        <v>770</v>
      </c>
      <c r="Q3" s="144" t="s">
        <v>771</v>
      </c>
      <c r="R3" s="144" t="s">
        <v>772</v>
      </c>
      <c r="S3" s="590"/>
      <c r="T3" s="589"/>
      <c r="U3" s="589"/>
      <c r="V3" s="143"/>
    </row>
    <row r="4" spans="1:22" s="142" customFormat="1" ht="131.25" customHeight="1" x14ac:dyDescent="0.35">
      <c r="A4" s="129" t="s">
        <v>773</v>
      </c>
      <c r="B4" s="132" t="s">
        <v>774</v>
      </c>
      <c r="C4" s="132" t="s">
        <v>775</v>
      </c>
      <c r="D4" s="132" t="s">
        <v>776</v>
      </c>
      <c r="E4" s="132" t="s">
        <v>777</v>
      </c>
      <c r="F4" s="132" t="s">
        <v>0</v>
      </c>
      <c r="G4" s="144" t="s">
        <v>0</v>
      </c>
      <c r="H4" s="144" t="s">
        <v>0</v>
      </c>
      <c r="I4" s="144" t="s">
        <v>0</v>
      </c>
      <c r="J4" s="144" t="s">
        <v>0</v>
      </c>
      <c r="K4" s="144" t="s">
        <v>0</v>
      </c>
      <c r="L4" s="144" t="s">
        <v>0</v>
      </c>
      <c r="M4" s="144" t="s">
        <v>0</v>
      </c>
      <c r="N4" s="144" t="s">
        <v>0</v>
      </c>
      <c r="O4" s="144" t="s">
        <v>0</v>
      </c>
      <c r="P4" s="144" t="s">
        <v>0</v>
      </c>
      <c r="Q4" s="144" t="s">
        <v>0</v>
      </c>
      <c r="R4" s="144" t="s">
        <v>0</v>
      </c>
      <c r="S4" s="132" t="s">
        <v>0</v>
      </c>
      <c r="T4" s="590"/>
      <c r="U4" s="590"/>
      <c r="V4" s="143"/>
    </row>
    <row r="5" spans="1:22" x14ac:dyDescent="0.35">
      <c r="A5" s="133" t="s">
        <v>0</v>
      </c>
      <c r="B5" s="134" t="s">
        <v>0</v>
      </c>
      <c r="C5" s="134" t="s">
        <v>0</v>
      </c>
      <c r="D5" s="134" t="s">
        <v>0</v>
      </c>
      <c r="E5" s="135" t="s">
        <v>0</v>
      </c>
      <c r="F5" s="135" t="s">
        <v>0</v>
      </c>
      <c r="G5" s="136" t="s">
        <v>0</v>
      </c>
      <c r="H5" s="136" t="s">
        <v>0</v>
      </c>
      <c r="I5" s="136" t="s">
        <v>0</v>
      </c>
      <c r="J5" s="136" t="s">
        <v>0</v>
      </c>
      <c r="K5" s="136" t="s">
        <v>0</v>
      </c>
      <c r="L5" s="136" t="s">
        <v>0</v>
      </c>
      <c r="M5" s="136" t="s">
        <v>0</v>
      </c>
      <c r="N5" s="136" t="s">
        <v>0</v>
      </c>
      <c r="O5" s="136" t="s">
        <v>0</v>
      </c>
      <c r="P5" s="136" t="s">
        <v>0</v>
      </c>
      <c r="Q5" s="136" t="s">
        <v>0</v>
      </c>
      <c r="R5" s="136" t="s">
        <v>0</v>
      </c>
      <c r="S5" s="136" t="s">
        <v>0</v>
      </c>
      <c r="T5" s="135" t="s">
        <v>0</v>
      </c>
      <c r="U5" s="135" t="s">
        <v>0</v>
      </c>
      <c r="V5" s="131"/>
    </row>
    <row r="6" spans="1:22" x14ac:dyDescent="0.35">
      <c r="A6" s="585" t="s">
        <v>778</v>
      </c>
      <c r="B6" s="586"/>
      <c r="C6" s="586"/>
      <c r="D6" s="586"/>
      <c r="E6" s="586"/>
      <c r="F6" s="586"/>
      <c r="G6" s="586"/>
      <c r="H6" s="586"/>
      <c r="I6" s="586"/>
      <c r="J6" s="586"/>
      <c r="K6" s="586"/>
      <c r="L6" s="586"/>
      <c r="M6" s="586"/>
      <c r="N6" s="586"/>
      <c r="O6" s="586"/>
      <c r="P6" s="586"/>
      <c r="Q6" s="586"/>
      <c r="R6" s="586"/>
      <c r="S6" s="586"/>
      <c r="T6" s="586"/>
      <c r="U6" s="586"/>
      <c r="V6" s="587"/>
    </row>
    <row r="7" spans="1:22" ht="42.5" x14ac:dyDescent="0.35">
      <c r="A7" s="107" t="s">
        <v>284</v>
      </c>
      <c r="B7" s="103" t="s">
        <v>33</v>
      </c>
      <c r="C7" s="103" t="s">
        <v>0</v>
      </c>
      <c r="D7" s="103" t="s">
        <v>0</v>
      </c>
      <c r="E7" s="137" t="s">
        <v>33</v>
      </c>
      <c r="F7" s="103" t="s">
        <v>19</v>
      </c>
      <c r="G7" s="138" t="s">
        <v>0</v>
      </c>
      <c r="H7" s="138" t="s">
        <v>0</v>
      </c>
      <c r="I7" s="138" t="s">
        <v>0</v>
      </c>
      <c r="J7" s="137" t="s">
        <v>0</v>
      </c>
      <c r="K7" s="137" t="s">
        <v>0</v>
      </c>
      <c r="L7" s="137" t="s">
        <v>0</v>
      </c>
      <c r="M7" s="137" t="s">
        <v>0</v>
      </c>
      <c r="N7" s="137" t="s">
        <v>0</v>
      </c>
      <c r="O7" s="137" t="s">
        <v>0</v>
      </c>
      <c r="P7" s="139" t="s">
        <v>0</v>
      </c>
      <c r="Q7" s="139" t="s">
        <v>0</v>
      </c>
      <c r="R7" s="139" t="s">
        <v>0</v>
      </c>
      <c r="S7" s="137" t="s">
        <v>0</v>
      </c>
      <c r="T7" s="137" t="s">
        <v>0</v>
      </c>
      <c r="U7" s="103" t="s">
        <v>0</v>
      </c>
      <c r="V7" s="131"/>
    </row>
    <row r="8" spans="1:22" ht="56.5" x14ac:dyDescent="0.35">
      <c r="A8" s="107" t="s">
        <v>779</v>
      </c>
      <c r="B8" s="103" t="s">
        <v>0</v>
      </c>
      <c r="C8" s="103" t="s">
        <v>0</v>
      </c>
      <c r="D8" s="103" t="s">
        <v>0</v>
      </c>
      <c r="E8" s="137" t="s">
        <v>0</v>
      </c>
      <c r="F8" s="103" t="s">
        <v>19</v>
      </c>
      <c r="G8" s="138" t="s">
        <v>0</v>
      </c>
      <c r="H8" s="138" t="s">
        <v>0</v>
      </c>
      <c r="I8" s="138" t="s">
        <v>0</v>
      </c>
      <c r="J8" s="137" t="s">
        <v>0</v>
      </c>
      <c r="K8" s="137" t="s">
        <v>0</v>
      </c>
      <c r="L8" s="137" t="s">
        <v>0</v>
      </c>
      <c r="M8" s="137" t="s">
        <v>0</v>
      </c>
      <c r="N8" s="137" t="s">
        <v>0</v>
      </c>
      <c r="O8" s="137" t="s">
        <v>0</v>
      </c>
      <c r="P8" s="139" t="s">
        <v>0</v>
      </c>
      <c r="Q8" s="139" t="s">
        <v>0</v>
      </c>
      <c r="R8" s="139" t="s">
        <v>0</v>
      </c>
      <c r="S8" s="137" t="s">
        <v>0</v>
      </c>
      <c r="T8" s="137" t="s">
        <v>0</v>
      </c>
      <c r="U8" s="103" t="s">
        <v>0</v>
      </c>
      <c r="V8" s="131"/>
    </row>
    <row r="9" spans="1:22" ht="42.5" x14ac:dyDescent="0.35">
      <c r="A9" s="107" t="s">
        <v>780</v>
      </c>
      <c r="B9" s="103" t="s">
        <v>0</v>
      </c>
      <c r="C9" s="103" t="s">
        <v>0</v>
      </c>
      <c r="D9" s="103" t="s">
        <v>0</v>
      </c>
      <c r="E9" s="137" t="s">
        <v>0</v>
      </c>
      <c r="F9" s="103" t="s">
        <v>19</v>
      </c>
      <c r="G9" s="138" t="s">
        <v>0</v>
      </c>
      <c r="H9" s="138" t="s">
        <v>0</v>
      </c>
      <c r="I9" s="138" t="s">
        <v>0</v>
      </c>
      <c r="J9" s="137" t="s">
        <v>0</v>
      </c>
      <c r="K9" s="137" t="s">
        <v>0</v>
      </c>
      <c r="L9" s="137" t="s">
        <v>0</v>
      </c>
      <c r="M9" s="137" t="s">
        <v>0</v>
      </c>
      <c r="N9" s="137" t="s">
        <v>0</v>
      </c>
      <c r="O9" s="137" t="s">
        <v>0</v>
      </c>
      <c r="P9" s="139" t="s">
        <v>0</v>
      </c>
      <c r="Q9" s="139" t="s">
        <v>0</v>
      </c>
      <c r="R9" s="139" t="s">
        <v>0</v>
      </c>
      <c r="S9" s="137" t="s">
        <v>0</v>
      </c>
      <c r="T9" s="137" t="s">
        <v>0</v>
      </c>
      <c r="U9" s="103" t="s">
        <v>0</v>
      </c>
      <c r="V9" s="131"/>
    </row>
    <row r="10" spans="1:22" ht="28.5" x14ac:dyDescent="0.35">
      <c r="A10" s="106" t="s">
        <v>781</v>
      </c>
      <c r="B10" s="103" t="s">
        <v>33</v>
      </c>
      <c r="C10" s="103" t="s">
        <v>0</v>
      </c>
      <c r="D10" s="103" t="s">
        <v>0</v>
      </c>
      <c r="E10" s="137" t="s">
        <v>33</v>
      </c>
      <c r="F10" s="103" t="s">
        <v>782</v>
      </c>
      <c r="G10" s="137" t="s">
        <v>0</v>
      </c>
      <c r="H10" s="138" t="s">
        <v>0</v>
      </c>
      <c r="I10" s="138" t="s">
        <v>0</v>
      </c>
      <c r="J10" s="138" t="s">
        <v>0</v>
      </c>
      <c r="K10" s="138" t="s">
        <v>0</v>
      </c>
      <c r="L10" s="138" t="s">
        <v>0</v>
      </c>
      <c r="M10" s="138" t="s">
        <v>0</v>
      </c>
      <c r="N10" s="137" t="s">
        <v>0</v>
      </c>
      <c r="O10" s="137" t="s">
        <v>0</v>
      </c>
      <c r="P10" s="139" t="s">
        <v>0</v>
      </c>
      <c r="Q10" s="139" t="s">
        <v>0</v>
      </c>
      <c r="R10" s="139" t="s">
        <v>0</v>
      </c>
      <c r="S10" s="137" t="s">
        <v>0</v>
      </c>
      <c r="T10" s="137" t="s">
        <v>0</v>
      </c>
      <c r="U10" s="103" t="s">
        <v>0</v>
      </c>
      <c r="V10" s="131"/>
    </row>
    <row r="11" spans="1:22" ht="42.5" x14ac:dyDescent="0.35">
      <c r="A11" s="107" t="s">
        <v>783</v>
      </c>
      <c r="B11" s="103" t="s">
        <v>33</v>
      </c>
      <c r="C11" s="139" t="s">
        <v>0</v>
      </c>
      <c r="D11" s="139" t="s">
        <v>0</v>
      </c>
      <c r="E11" s="137" t="s">
        <v>33</v>
      </c>
      <c r="F11" s="103" t="s">
        <v>782</v>
      </c>
      <c r="G11" s="137" t="s">
        <v>0</v>
      </c>
      <c r="H11" s="138" t="s">
        <v>0</v>
      </c>
      <c r="I11" s="138" t="s">
        <v>0</v>
      </c>
      <c r="J11" s="138" t="s">
        <v>0</v>
      </c>
      <c r="K11" s="138" t="s">
        <v>0</v>
      </c>
      <c r="L11" s="138" t="s">
        <v>0</v>
      </c>
      <c r="M11" s="138" t="s">
        <v>0</v>
      </c>
      <c r="N11" s="137" t="s">
        <v>0</v>
      </c>
      <c r="O11" s="137" t="s">
        <v>0</v>
      </c>
      <c r="P11" s="139" t="s">
        <v>0</v>
      </c>
      <c r="Q11" s="139" t="s">
        <v>0</v>
      </c>
      <c r="R11" s="139" t="s">
        <v>0</v>
      </c>
      <c r="S11" s="137" t="s">
        <v>0</v>
      </c>
      <c r="T11" s="103" t="s">
        <v>0</v>
      </c>
      <c r="U11" s="103" t="s">
        <v>0</v>
      </c>
      <c r="V11" s="131"/>
    </row>
    <row r="12" spans="1:22" ht="28.5" x14ac:dyDescent="0.35">
      <c r="A12" s="107" t="s">
        <v>784</v>
      </c>
      <c r="B12" s="103" t="s">
        <v>33</v>
      </c>
      <c r="C12" s="139" t="s">
        <v>0</v>
      </c>
      <c r="D12" s="139" t="s">
        <v>0</v>
      </c>
      <c r="E12" s="137" t="s">
        <v>33</v>
      </c>
      <c r="F12" s="103" t="s">
        <v>785</v>
      </c>
      <c r="G12" s="137" t="s">
        <v>0</v>
      </c>
      <c r="H12" s="138" t="s">
        <v>0</v>
      </c>
      <c r="I12" s="138" t="s">
        <v>0</v>
      </c>
      <c r="J12" s="138" t="s">
        <v>0</v>
      </c>
      <c r="K12" s="138" t="s">
        <v>0</v>
      </c>
      <c r="L12" s="138" t="s">
        <v>0</v>
      </c>
      <c r="M12" s="138" t="s">
        <v>0</v>
      </c>
      <c r="N12" s="137" t="s">
        <v>0</v>
      </c>
      <c r="O12" s="137" t="s">
        <v>0</v>
      </c>
      <c r="P12" s="139" t="s">
        <v>0</v>
      </c>
      <c r="Q12" s="139" t="s">
        <v>0</v>
      </c>
      <c r="R12" s="139" t="s">
        <v>0</v>
      </c>
      <c r="S12" s="137" t="s">
        <v>0</v>
      </c>
      <c r="T12" s="103" t="s">
        <v>0</v>
      </c>
      <c r="U12" s="103" t="s">
        <v>0</v>
      </c>
      <c r="V12" s="131"/>
    </row>
    <row r="13" spans="1:22" x14ac:dyDescent="0.35">
      <c r="A13" s="107" t="s">
        <v>786</v>
      </c>
      <c r="B13" s="103" t="s">
        <v>33</v>
      </c>
      <c r="C13" s="139" t="s">
        <v>0</v>
      </c>
      <c r="D13" s="139" t="s">
        <v>0</v>
      </c>
      <c r="E13" s="137" t="s">
        <v>33</v>
      </c>
      <c r="F13" s="103" t="s">
        <v>19</v>
      </c>
      <c r="G13" s="137" t="s">
        <v>0</v>
      </c>
      <c r="H13" s="138" t="s">
        <v>0</v>
      </c>
      <c r="I13" s="138" t="s">
        <v>0</v>
      </c>
      <c r="J13" s="138" t="s">
        <v>0</v>
      </c>
      <c r="K13" s="138" t="s">
        <v>0</v>
      </c>
      <c r="L13" s="138" t="s">
        <v>0</v>
      </c>
      <c r="M13" s="138" t="s">
        <v>0</v>
      </c>
      <c r="N13" s="137" t="s">
        <v>0</v>
      </c>
      <c r="O13" s="137" t="s">
        <v>0</v>
      </c>
      <c r="P13" s="139" t="s">
        <v>0</v>
      </c>
      <c r="Q13" s="139" t="s">
        <v>0</v>
      </c>
      <c r="R13" s="139" t="s">
        <v>0</v>
      </c>
      <c r="S13" s="137" t="s">
        <v>0</v>
      </c>
      <c r="T13" s="103" t="s">
        <v>0</v>
      </c>
      <c r="U13" s="103" t="s">
        <v>0</v>
      </c>
      <c r="V13" s="131"/>
    </row>
    <row r="14" spans="1:22" x14ac:dyDescent="0.35">
      <c r="A14" s="107" t="s">
        <v>288</v>
      </c>
      <c r="B14" s="103" t="s">
        <v>0</v>
      </c>
      <c r="C14" s="139" t="s">
        <v>0</v>
      </c>
      <c r="D14" s="139" t="s">
        <v>0</v>
      </c>
      <c r="E14" s="137" t="s">
        <v>0</v>
      </c>
      <c r="F14" s="103" t="s">
        <v>19</v>
      </c>
      <c r="G14" s="137" t="s">
        <v>0</v>
      </c>
      <c r="H14" s="138" t="s">
        <v>0</v>
      </c>
      <c r="I14" s="138" t="s">
        <v>0</v>
      </c>
      <c r="J14" s="138" t="s">
        <v>0</v>
      </c>
      <c r="K14" s="138" t="s">
        <v>0</v>
      </c>
      <c r="L14" s="138" t="s">
        <v>0</v>
      </c>
      <c r="M14" s="138" t="s">
        <v>0</v>
      </c>
      <c r="N14" s="137" t="s">
        <v>0</v>
      </c>
      <c r="O14" s="137" t="s">
        <v>0</v>
      </c>
      <c r="P14" s="139" t="s">
        <v>0</v>
      </c>
      <c r="Q14" s="139" t="s">
        <v>0</v>
      </c>
      <c r="R14" s="139" t="s">
        <v>0</v>
      </c>
      <c r="S14" s="137" t="s">
        <v>0</v>
      </c>
      <c r="T14" s="103" t="s">
        <v>0</v>
      </c>
      <c r="U14" s="103" t="s">
        <v>0</v>
      </c>
      <c r="V14" s="131"/>
    </row>
    <row r="15" spans="1:22" x14ac:dyDescent="0.35">
      <c r="A15" s="107" t="s">
        <v>787</v>
      </c>
      <c r="B15" s="103" t="s">
        <v>33</v>
      </c>
      <c r="C15" s="139" t="s">
        <v>0</v>
      </c>
      <c r="D15" s="139" t="s">
        <v>0</v>
      </c>
      <c r="E15" s="137" t="s">
        <v>33</v>
      </c>
      <c r="F15" s="103" t="s">
        <v>788</v>
      </c>
      <c r="G15" s="137" t="s">
        <v>0</v>
      </c>
      <c r="H15" s="138" t="s">
        <v>0</v>
      </c>
      <c r="I15" s="138" t="s">
        <v>0</v>
      </c>
      <c r="J15" s="138" t="s">
        <v>0</v>
      </c>
      <c r="K15" s="138" t="s">
        <v>0</v>
      </c>
      <c r="L15" s="138" t="s">
        <v>0</v>
      </c>
      <c r="M15" s="138" t="s">
        <v>0</v>
      </c>
      <c r="N15" s="137" t="s">
        <v>0</v>
      </c>
      <c r="O15" s="137" t="s">
        <v>0</v>
      </c>
      <c r="P15" s="139" t="s">
        <v>0</v>
      </c>
      <c r="Q15" s="139" t="s">
        <v>0</v>
      </c>
      <c r="R15" s="139" t="s">
        <v>0</v>
      </c>
      <c r="S15" s="137" t="s">
        <v>0</v>
      </c>
      <c r="T15" s="103" t="s">
        <v>0</v>
      </c>
      <c r="U15" s="103" t="s">
        <v>0</v>
      </c>
      <c r="V15" s="131"/>
    </row>
    <row r="16" spans="1:22" ht="28.5" x14ac:dyDescent="0.35">
      <c r="A16" s="107" t="s">
        <v>789</v>
      </c>
      <c r="B16" s="103" t="s">
        <v>0</v>
      </c>
      <c r="C16" s="139" t="s">
        <v>0</v>
      </c>
      <c r="D16" s="139" t="s">
        <v>0</v>
      </c>
      <c r="E16" s="137" t="s">
        <v>0</v>
      </c>
      <c r="F16" s="103" t="s">
        <v>0</v>
      </c>
      <c r="G16" s="137" t="s">
        <v>0</v>
      </c>
      <c r="H16" s="138" t="s">
        <v>0</v>
      </c>
      <c r="I16" s="138" t="s">
        <v>0</v>
      </c>
      <c r="J16" s="138" t="s">
        <v>0</v>
      </c>
      <c r="K16" s="138" t="s">
        <v>0</v>
      </c>
      <c r="L16" s="138" t="s">
        <v>0</v>
      </c>
      <c r="M16" s="138" t="s">
        <v>0</v>
      </c>
      <c r="N16" s="137" t="s">
        <v>0</v>
      </c>
      <c r="O16" s="137" t="s">
        <v>0</v>
      </c>
      <c r="P16" s="139" t="s">
        <v>0</v>
      </c>
      <c r="Q16" s="139" t="s">
        <v>0</v>
      </c>
      <c r="R16" s="139" t="s">
        <v>0</v>
      </c>
      <c r="S16" s="137" t="s">
        <v>0</v>
      </c>
      <c r="T16" s="103" t="s">
        <v>0</v>
      </c>
      <c r="U16" s="103" t="s">
        <v>0</v>
      </c>
      <c r="V16" s="131"/>
    </row>
    <row r="17" spans="1:22" x14ac:dyDescent="0.35">
      <c r="A17" s="107" t="s">
        <v>790</v>
      </c>
      <c r="B17" s="103" t="s">
        <v>33</v>
      </c>
      <c r="C17" s="139" t="s">
        <v>0</v>
      </c>
      <c r="D17" s="139" t="s">
        <v>0</v>
      </c>
      <c r="E17" s="137" t="s">
        <v>33</v>
      </c>
      <c r="F17" s="103" t="s">
        <v>788</v>
      </c>
      <c r="G17" s="137" t="s">
        <v>0</v>
      </c>
      <c r="H17" s="138" t="s">
        <v>0</v>
      </c>
      <c r="I17" s="138" t="s">
        <v>0</v>
      </c>
      <c r="J17" s="138" t="s">
        <v>0</v>
      </c>
      <c r="K17" s="138" t="s">
        <v>0</v>
      </c>
      <c r="L17" s="138" t="s">
        <v>0</v>
      </c>
      <c r="M17" s="138" t="s">
        <v>0</v>
      </c>
      <c r="N17" s="137" t="s">
        <v>0</v>
      </c>
      <c r="O17" s="137" t="s">
        <v>0</v>
      </c>
      <c r="P17" s="139" t="s">
        <v>0</v>
      </c>
      <c r="Q17" s="139" t="s">
        <v>0</v>
      </c>
      <c r="R17" s="139" t="s">
        <v>0</v>
      </c>
      <c r="S17" s="137" t="s">
        <v>0</v>
      </c>
      <c r="T17" s="103" t="s">
        <v>0</v>
      </c>
      <c r="U17" s="103" t="s">
        <v>0</v>
      </c>
      <c r="V17" s="131"/>
    </row>
    <row r="18" spans="1:22" ht="42.5" x14ac:dyDescent="0.35">
      <c r="A18" s="107" t="s">
        <v>791</v>
      </c>
      <c r="B18" s="103" t="s">
        <v>33</v>
      </c>
      <c r="C18" s="139" t="s">
        <v>0</v>
      </c>
      <c r="D18" s="139" t="s">
        <v>0</v>
      </c>
      <c r="E18" s="137" t="s">
        <v>33</v>
      </c>
      <c r="F18" s="103" t="s">
        <v>782</v>
      </c>
      <c r="G18" s="137" t="s">
        <v>0</v>
      </c>
      <c r="H18" s="138" t="s">
        <v>0</v>
      </c>
      <c r="I18" s="138" t="s">
        <v>0</v>
      </c>
      <c r="J18" s="138" t="s">
        <v>0</v>
      </c>
      <c r="K18" s="138" t="s">
        <v>0</v>
      </c>
      <c r="L18" s="138" t="s">
        <v>0</v>
      </c>
      <c r="M18" s="138" t="s">
        <v>0</v>
      </c>
      <c r="N18" s="137" t="s">
        <v>0</v>
      </c>
      <c r="O18" s="137" t="s">
        <v>0</v>
      </c>
      <c r="P18" s="139" t="s">
        <v>0</v>
      </c>
      <c r="Q18" s="139" t="s">
        <v>0</v>
      </c>
      <c r="R18" s="139" t="s">
        <v>0</v>
      </c>
      <c r="S18" s="137" t="s">
        <v>0</v>
      </c>
      <c r="T18" s="103" t="s">
        <v>0</v>
      </c>
      <c r="U18" s="103" t="s">
        <v>0</v>
      </c>
      <c r="V18" s="131"/>
    </row>
    <row r="19" spans="1:22" x14ac:dyDescent="0.35">
      <c r="A19" s="140" t="s">
        <v>0</v>
      </c>
      <c r="B19" s="103" t="s">
        <v>0</v>
      </c>
      <c r="C19" s="141" t="s">
        <v>0</v>
      </c>
      <c r="D19" s="141" t="s">
        <v>0</v>
      </c>
      <c r="E19" s="137" t="s">
        <v>0</v>
      </c>
      <c r="F19" s="103" t="s">
        <v>0</v>
      </c>
      <c r="G19" s="137" t="s">
        <v>0</v>
      </c>
      <c r="H19" s="137" t="s">
        <v>0</v>
      </c>
      <c r="I19" s="137" t="s">
        <v>0</v>
      </c>
      <c r="J19" s="137" t="s">
        <v>0</v>
      </c>
      <c r="K19" s="137" t="s">
        <v>0</v>
      </c>
      <c r="L19" s="137" t="s">
        <v>0</v>
      </c>
      <c r="M19" s="137" t="s">
        <v>0</v>
      </c>
      <c r="N19" s="137" t="s">
        <v>0</v>
      </c>
      <c r="O19" s="137" t="s">
        <v>0</v>
      </c>
      <c r="P19" s="139" t="s">
        <v>0</v>
      </c>
      <c r="Q19" s="139" t="s">
        <v>0</v>
      </c>
      <c r="R19" s="139" t="s">
        <v>0</v>
      </c>
      <c r="S19" s="137" t="s">
        <v>0</v>
      </c>
      <c r="T19" s="103" t="s">
        <v>0</v>
      </c>
      <c r="U19" s="137" t="s">
        <v>0</v>
      </c>
      <c r="V19" s="131"/>
    </row>
    <row r="20" spans="1:22" x14ac:dyDescent="0.35">
      <c r="A20" s="585" t="s">
        <v>792</v>
      </c>
      <c r="B20" s="586"/>
      <c r="C20" s="586"/>
      <c r="D20" s="586"/>
      <c r="E20" s="586"/>
      <c r="F20" s="586"/>
      <c r="G20" s="586"/>
      <c r="H20" s="586"/>
      <c r="I20" s="586"/>
      <c r="J20" s="586"/>
      <c r="K20" s="586"/>
      <c r="L20" s="586"/>
      <c r="M20" s="586"/>
      <c r="N20" s="586"/>
      <c r="O20" s="586"/>
      <c r="P20" s="586"/>
      <c r="Q20" s="586"/>
      <c r="R20" s="586"/>
      <c r="S20" s="586"/>
      <c r="T20" s="586"/>
      <c r="U20" s="586"/>
      <c r="V20" s="587"/>
    </row>
    <row r="21" spans="1:22" ht="28.5" x14ac:dyDescent="0.35">
      <c r="A21" s="107" t="s">
        <v>793</v>
      </c>
      <c r="B21" s="103" t="s">
        <v>0</v>
      </c>
      <c r="C21" s="103" t="s">
        <v>0</v>
      </c>
      <c r="D21" s="103" t="s">
        <v>0</v>
      </c>
      <c r="E21" s="137" t="s">
        <v>33</v>
      </c>
      <c r="F21" s="103" t="s">
        <v>0</v>
      </c>
      <c r="G21" s="137" t="s">
        <v>0</v>
      </c>
      <c r="H21" s="137" t="s">
        <v>0</v>
      </c>
      <c r="I21" s="137" t="s">
        <v>0</v>
      </c>
      <c r="J21" s="138" t="s">
        <v>0</v>
      </c>
      <c r="K21" s="138" t="s">
        <v>0</v>
      </c>
      <c r="L21" s="138" t="s">
        <v>0</v>
      </c>
      <c r="M21" s="138" t="s">
        <v>0</v>
      </c>
      <c r="N21" s="138" t="s">
        <v>0</v>
      </c>
      <c r="O21" s="137" t="s">
        <v>0</v>
      </c>
      <c r="P21" s="139" t="s">
        <v>0</v>
      </c>
      <c r="Q21" s="139" t="s">
        <v>0</v>
      </c>
      <c r="R21" s="139" t="s">
        <v>0</v>
      </c>
      <c r="S21" s="137" t="s">
        <v>0</v>
      </c>
      <c r="T21" s="103" t="s">
        <v>0</v>
      </c>
      <c r="U21" s="137" t="s">
        <v>0</v>
      </c>
      <c r="V21" s="131"/>
    </row>
    <row r="22" spans="1:22" x14ac:dyDescent="0.35">
      <c r="A22" s="107" t="s">
        <v>794</v>
      </c>
      <c r="B22" s="103"/>
      <c r="C22" s="103"/>
      <c r="D22" s="103"/>
      <c r="E22" s="137"/>
      <c r="F22" s="103"/>
      <c r="G22" s="137"/>
      <c r="H22" s="137"/>
      <c r="I22" s="137"/>
      <c r="J22" s="138"/>
      <c r="K22" s="138"/>
      <c r="L22" s="138"/>
      <c r="M22" s="138"/>
      <c r="N22" s="138"/>
      <c r="O22" s="137"/>
      <c r="P22" s="139"/>
      <c r="Q22" s="139"/>
      <c r="R22" s="139"/>
      <c r="S22" s="137"/>
      <c r="T22" s="103"/>
      <c r="U22" s="137"/>
      <c r="V22" s="131"/>
    </row>
    <row r="23" spans="1:22" x14ac:dyDescent="0.35">
      <c r="A23" s="107" t="s">
        <v>795</v>
      </c>
      <c r="B23" s="137" t="s">
        <v>0</v>
      </c>
      <c r="C23" s="103" t="s">
        <v>0</v>
      </c>
      <c r="D23" s="103" t="s">
        <v>0</v>
      </c>
      <c r="E23" s="137" t="s">
        <v>0</v>
      </c>
      <c r="F23" s="103" t="s">
        <v>0</v>
      </c>
      <c r="G23" s="137" t="s">
        <v>0</v>
      </c>
      <c r="H23" s="137" t="s">
        <v>0</v>
      </c>
      <c r="I23" s="137" t="s">
        <v>0</v>
      </c>
      <c r="J23" s="138" t="s">
        <v>0</v>
      </c>
      <c r="K23" s="138" t="s">
        <v>0</v>
      </c>
      <c r="L23" s="138" t="s">
        <v>0</v>
      </c>
      <c r="M23" s="138" t="s">
        <v>0</v>
      </c>
      <c r="N23" s="138" t="s">
        <v>0</v>
      </c>
      <c r="O23" s="137" t="s">
        <v>0</v>
      </c>
      <c r="P23" s="139" t="s">
        <v>0</v>
      </c>
      <c r="Q23" s="139" t="s">
        <v>0</v>
      </c>
      <c r="R23" s="139" t="s">
        <v>0</v>
      </c>
      <c r="S23" s="137" t="s">
        <v>0</v>
      </c>
      <c r="T23" s="103" t="s">
        <v>0</v>
      </c>
      <c r="U23" s="137" t="s">
        <v>0</v>
      </c>
      <c r="V23" s="131"/>
    </row>
    <row r="24" spans="1:22" x14ac:dyDescent="0.35">
      <c r="A24" s="107" t="s">
        <v>796</v>
      </c>
      <c r="B24" s="137" t="s">
        <v>0</v>
      </c>
      <c r="C24" s="103" t="s">
        <v>0</v>
      </c>
      <c r="D24" s="103" t="s">
        <v>0</v>
      </c>
      <c r="E24" s="137" t="s">
        <v>0</v>
      </c>
      <c r="F24" s="103" t="s">
        <v>0</v>
      </c>
      <c r="G24" s="137" t="s">
        <v>0</v>
      </c>
      <c r="H24" s="137" t="s">
        <v>0</v>
      </c>
      <c r="I24" s="137" t="s">
        <v>0</v>
      </c>
      <c r="J24" s="138" t="s">
        <v>0</v>
      </c>
      <c r="K24" s="138" t="s">
        <v>0</v>
      </c>
      <c r="L24" s="138" t="s">
        <v>0</v>
      </c>
      <c r="M24" s="138" t="s">
        <v>0</v>
      </c>
      <c r="N24" s="138" t="s">
        <v>0</v>
      </c>
      <c r="O24" s="137" t="s">
        <v>0</v>
      </c>
      <c r="P24" s="139" t="s">
        <v>0</v>
      </c>
      <c r="Q24" s="139" t="s">
        <v>0</v>
      </c>
      <c r="R24" s="139" t="s">
        <v>0</v>
      </c>
      <c r="S24" s="137" t="s">
        <v>0</v>
      </c>
      <c r="T24" s="103" t="s">
        <v>0</v>
      </c>
      <c r="U24" s="137" t="s">
        <v>0</v>
      </c>
      <c r="V24" s="131"/>
    </row>
    <row r="25" spans="1:22" x14ac:dyDescent="0.35">
      <c r="A25" s="107" t="s">
        <v>797</v>
      </c>
      <c r="B25" s="137" t="s">
        <v>0</v>
      </c>
      <c r="C25" s="103" t="s">
        <v>0</v>
      </c>
      <c r="D25" s="103" t="s">
        <v>0</v>
      </c>
      <c r="E25" s="137" t="s">
        <v>0</v>
      </c>
      <c r="F25" s="103" t="s">
        <v>0</v>
      </c>
      <c r="G25" s="137" t="s">
        <v>0</v>
      </c>
      <c r="H25" s="137" t="s">
        <v>0</v>
      </c>
      <c r="I25" s="137" t="s">
        <v>0</v>
      </c>
      <c r="J25" s="138" t="s">
        <v>0</v>
      </c>
      <c r="K25" s="138" t="s">
        <v>0</v>
      </c>
      <c r="L25" s="138" t="s">
        <v>0</v>
      </c>
      <c r="M25" s="138" t="s">
        <v>0</v>
      </c>
      <c r="N25" s="138" t="s">
        <v>0</v>
      </c>
      <c r="O25" s="137" t="s">
        <v>0</v>
      </c>
      <c r="P25" s="139" t="s">
        <v>0</v>
      </c>
      <c r="Q25" s="139" t="s">
        <v>0</v>
      </c>
      <c r="R25" s="139" t="s">
        <v>0</v>
      </c>
      <c r="S25" s="137" t="s">
        <v>0</v>
      </c>
      <c r="T25" s="103" t="s">
        <v>0</v>
      </c>
      <c r="U25" s="137" t="s">
        <v>0</v>
      </c>
      <c r="V25" s="131"/>
    </row>
    <row r="26" spans="1:22" ht="28.5" x14ac:dyDescent="0.35">
      <c r="A26" s="107" t="s">
        <v>798</v>
      </c>
      <c r="B26" s="137" t="s">
        <v>0</v>
      </c>
      <c r="C26" s="103" t="s">
        <v>0</v>
      </c>
      <c r="D26" s="103" t="s">
        <v>0</v>
      </c>
      <c r="E26" s="137" t="s">
        <v>0</v>
      </c>
      <c r="F26" s="103" t="s">
        <v>0</v>
      </c>
      <c r="G26" s="137" t="s">
        <v>0</v>
      </c>
      <c r="H26" s="137" t="s">
        <v>0</v>
      </c>
      <c r="I26" s="137" t="s">
        <v>0</v>
      </c>
      <c r="J26" s="138" t="s">
        <v>0</v>
      </c>
      <c r="K26" s="138" t="s">
        <v>0</v>
      </c>
      <c r="L26" s="138" t="s">
        <v>0</v>
      </c>
      <c r="M26" s="138" t="s">
        <v>0</v>
      </c>
      <c r="N26" s="138" t="s">
        <v>0</v>
      </c>
      <c r="O26" s="137" t="s">
        <v>0</v>
      </c>
      <c r="P26" s="139" t="s">
        <v>0</v>
      </c>
      <c r="Q26" s="139" t="s">
        <v>0</v>
      </c>
      <c r="R26" s="139" t="s">
        <v>0</v>
      </c>
      <c r="S26" s="137" t="s">
        <v>0</v>
      </c>
      <c r="T26" s="103" t="s">
        <v>0</v>
      </c>
      <c r="U26" s="137" t="s">
        <v>0</v>
      </c>
      <c r="V26" s="131"/>
    </row>
    <row r="27" spans="1:22" ht="28.5" x14ac:dyDescent="0.35">
      <c r="A27" s="107" t="s">
        <v>799</v>
      </c>
      <c r="B27" s="137" t="s">
        <v>0</v>
      </c>
      <c r="C27" s="103" t="s">
        <v>0</v>
      </c>
      <c r="D27" s="103" t="s">
        <v>0</v>
      </c>
      <c r="E27" s="137" t="s">
        <v>0</v>
      </c>
      <c r="F27" s="103" t="s">
        <v>0</v>
      </c>
      <c r="G27" s="137" t="s">
        <v>0</v>
      </c>
      <c r="H27" s="137" t="s">
        <v>0</v>
      </c>
      <c r="I27" s="137" t="s">
        <v>0</v>
      </c>
      <c r="J27" s="138" t="s">
        <v>0</v>
      </c>
      <c r="K27" s="138" t="s">
        <v>0</v>
      </c>
      <c r="L27" s="138" t="s">
        <v>0</v>
      </c>
      <c r="M27" s="138" t="s">
        <v>0</v>
      </c>
      <c r="N27" s="138" t="s">
        <v>0</v>
      </c>
      <c r="O27" s="137" t="s">
        <v>0</v>
      </c>
      <c r="P27" s="139" t="s">
        <v>0</v>
      </c>
      <c r="Q27" s="139" t="s">
        <v>0</v>
      </c>
      <c r="R27" s="139" t="s">
        <v>0</v>
      </c>
      <c r="S27" s="137" t="s">
        <v>0</v>
      </c>
      <c r="T27" s="103" t="s">
        <v>0</v>
      </c>
      <c r="U27" s="137" t="s">
        <v>0</v>
      </c>
      <c r="V27" s="131"/>
    </row>
  </sheetData>
  <mergeCells count="12">
    <mergeCell ref="A6:V6"/>
    <mergeCell ref="A20:V20"/>
    <mergeCell ref="A1:A3"/>
    <mergeCell ref="F1:F3"/>
    <mergeCell ref="G1:R1"/>
    <mergeCell ref="S1:S3"/>
    <mergeCell ref="T1:T4"/>
    <mergeCell ref="U1:U4"/>
    <mergeCell ref="G2:I2"/>
    <mergeCell ref="J2:L2"/>
    <mergeCell ref="M2:O2"/>
    <mergeCell ref="P2:R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AD5D6-28CD-4EC4-9EF8-472A47A083AB}">
  <dimension ref="A1:V51"/>
  <sheetViews>
    <sheetView workbookViewId="0">
      <selection activeCell="E15" sqref="E15:T15"/>
    </sheetView>
  </sheetViews>
  <sheetFormatPr defaultColWidth="9.25" defaultRowHeight="14" outlineLevelRow="1" x14ac:dyDescent="0.35"/>
  <cols>
    <col min="1" max="1" width="2.75" style="1" customWidth="1"/>
    <col min="2" max="2" width="3.83203125" style="1" customWidth="1"/>
    <col min="3" max="3" width="3.25" style="1" bestFit="1" customWidth="1"/>
    <col min="4" max="4" width="53.75" style="1" customWidth="1"/>
    <col min="5" max="5" width="20.33203125" style="5" hidden="1" customWidth="1"/>
    <col min="6" max="6" width="13.25" style="5" hidden="1" customWidth="1"/>
    <col min="7" max="8" width="14.5" style="5" hidden="1" customWidth="1"/>
    <col min="9" max="9" width="18.25" style="5" customWidth="1"/>
    <col min="10" max="10" width="15.58203125" style="5" customWidth="1"/>
    <col min="11" max="11" width="14.75" style="5" customWidth="1"/>
    <col min="12" max="20" width="14.75" style="5" hidden="1" customWidth="1"/>
    <col min="21" max="21" width="7.5" style="1" customWidth="1"/>
    <col min="22" max="22" width="3" style="1" customWidth="1"/>
    <col min="23" max="16384" width="9.25" style="1"/>
  </cols>
  <sheetData>
    <row r="1" spans="1:22" x14ac:dyDescent="0.35">
      <c r="A1" s="54"/>
      <c r="B1" s="54"/>
      <c r="C1" s="54"/>
      <c r="D1" s="54"/>
      <c r="E1" s="55"/>
      <c r="F1" s="55"/>
      <c r="G1" s="55"/>
      <c r="H1" s="55"/>
      <c r="I1" s="55"/>
      <c r="J1" s="55"/>
      <c r="K1" s="55"/>
      <c r="L1" s="55"/>
      <c r="M1" s="55"/>
      <c r="N1" s="55"/>
      <c r="O1" s="55"/>
      <c r="P1" s="55"/>
      <c r="Q1" s="55"/>
      <c r="R1" s="55"/>
      <c r="S1" s="55"/>
      <c r="T1" s="55"/>
      <c r="U1" s="54"/>
      <c r="V1" s="54"/>
    </row>
    <row r="2" spans="1:22" x14ac:dyDescent="0.35">
      <c r="A2" s="54"/>
      <c r="V2" s="54"/>
    </row>
    <row r="3" spans="1:22" s="2" customFormat="1" ht="39" x14ac:dyDescent="0.35">
      <c r="A3" s="56"/>
      <c r="C3" s="35" t="s">
        <v>1</v>
      </c>
      <c r="D3" s="25" t="s">
        <v>101</v>
      </c>
      <c r="E3" s="25" t="s">
        <v>102</v>
      </c>
      <c r="F3" s="24" t="s">
        <v>5</v>
      </c>
      <c r="G3" s="24" t="s">
        <v>103</v>
      </c>
      <c r="H3" s="24" t="s">
        <v>7</v>
      </c>
      <c r="I3" s="25" t="s">
        <v>104</v>
      </c>
      <c r="J3" s="25" t="s">
        <v>105</v>
      </c>
      <c r="K3" s="24" t="s">
        <v>106</v>
      </c>
      <c r="L3" s="24" t="s">
        <v>11</v>
      </c>
      <c r="M3" s="24" t="s">
        <v>12</v>
      </c>
      <c r="N3" s="24" t="s">
        <v>13</v>
      </c>
      <c r="O3" s="24" t="s">
        <v>14</v>
      </c>
      <c r="P3" s="24" t="s">
        <v>15</v>
      </c>
      <c r="Q3" s="24" t="s">
        <v>16</v>
      </c>
      <c r="R3" s="24" t="s">
        <v>14</v>
      </c>
      <c r="S3" s="24" t="s">
        <v>17</v>
      </c>
      <c r="T3" s="24" t="s">
        <v>18</v>
      </c>
      <c r="V3" s="56"/>
    </row>
    <row r="4" spans="1:22" ht="15.75" customHeight="1" x14ac:dyDescent="0.35">
      <c r="A4" s="54"/>
      <c r="C4" s="560" t="s">
        <v>107</v>
      </c>
      <c r="D4" s="561"/>
      <c r="E4" s="562"/>
      <c r="F4" s="563"/>
      <c r="G4" s="563"/>
      <c r="H4" s="563"/>
      <c r="I4" s="563"/>
      <c r="J4" s="563"/>
      <c r="K4" s="563"/>
      <c r="L4" s="563"/>
      <c r="M4" s="563"/>
      <c r="N4" s="563"/>
      <c r="O4" s="563"/>
      <c r="P4" s="563"/>
      <c r="Q4" s="563"/>
      <c r="R4" s="563"/>
      <c r="S4" s="563"/>
      <c r="T4" s="564"/>
      <c r="V4" s="54"/>
    </row>
    <row r="5" spans="1:22" outlineLevel="1" x14ac:dyDescent="0.35">
      <c r="A5" s="54"/>
      <c r="C5" s="1">
        <v>1</v>
      </c>
      <c r="D5" s="51" t="s">
        <v>1190</v>
      </c>
      <c r="E5" s="7"/>
      <c r="F5" s="7"/>
      <c r="G5" s="26"/>
      <c r="H5" s="26"/>
      <c r="I5" s="27">
        <v>20000</v>
      </c>
      <c r="J5" s="44" t="s">
        <v>270</v>
      </c>
      <c r="K5" s="34"/>
      <c r="L5" s="34"/>
      <c r="M5" s="34"/>
      <c r="N5" s="34"/>
      <c r="O5" s="34"/>
      <c r="P5" s="34"/>
      <c r="Q5" s="34"/>
      <c r="R5" s="34"/>
      <c r="S5" s="34"/>
      <c r="T5" s="34"/>
      <c r="V5" s="54"/>
    </row>
    <row r="6" spans="1:22" outlineLevel="1" x14ac:dyDescent="0.35">
      <c r="A6" s="54"/>
      <c r="C6" s="1">
        <v>2</v>
      </c>
      <c r="D6" s="3" t="s">
        <v>271</v>
      </c>
      <c r="E6" s="6"/>
      <c r="F6" s="7"/>
      <c r="G6" s="7"/>
      <c r="H6" s="7"/>
      <c r="I6" s="27">
        <v>60000</v>
      </c>
      <c r="J6" s="44" t="s">
        <v>270</v>
      </c>
      <c r="K6" s="34"/>
      <c r="L6" s="34"/>
      <c r="M6" s="34"/>
      <c r="N6" s="34"/>
      <c r="O6" s="34"/>
      <c r="P6" s="34"/>
      <c r="Q6" s="34"/>
      <c r="R6" s="34"/>
      <c r="S6" s="34"/>
      <c r="T6" s="34"/>
      <c r="V6" s="54"/>
    </row>
    <row r="7" spans="1:22" outlineLevel="1" x14ac:dyDescent="0.35">
      <c r="A7" s="54"/>
      <c r="C7" s="1">
        <v>3</v>
      </c>
      <c r="D7" s="45" t="s">
        <v>272</v>
      </c>
      <c r="E7" s="46"/>
      <c r="F7" s="46"/>
      <c r="G7" s="46"/>
      <c r="H7" s="46"/>
      <c r="I7" s="27">
        <v>50000</v>
      </c>
      <c r="J7" s="44" t="s">
        <v>270</v>
      </c>
      <c r="K7" s="34"/>
      <c r="L7" s="34"/>
      <c r="M7" s="34"/>
      <c r="N7" s="34"/>
      <c r="O7" s="34"/>
      <c r="P7" s="34"/>
      <c r="Q7" s="34"/>
      <c r="R7" s="34"/>
      <c r="S7" s="34"/>
      <c r="T7" s="34"/>
      <c r="V7" s="54"/>
    </row>
    <row r="8" spans="1:22" outlineLevel="1" x14ac:dyDescent="0.35">
      <c r="A8" s="54"/>
      <c r="C8" s="1">
        <v>4</v>
      </c>
      <c r="D8" s="45" t="s">
        <v>1191</v>
      </c>
      <c r="E8" s="46"/>
      <c r="F8" s="46"/>
      <c r="G8" s="46"/>
      <c r="H8" s="46"/>
      <c r="I8" s="27">
        <v>60000</v>
      </c>
      <c r="J8" s="46" t="s">
        <v>270</v>
      </c>
      <c r="K8" s="46"/>
      <c r="L8" s="46"/>
      <c r="M8" s="46"/>
      <c r="N8" s="46"/>
      <c r="O8" s="46"/>
      <c r="P8" s="46"/>
      <c r="Q8" s="46"/>
      <c r="R8" s="46"/>
      <c r="S8" s="46"/>
      <c r="T8" s="46"/>
      <c r="V8" s="54"/>
    </row>
    <row r="9" spans="1:22" outlineLevel="1" x14ac:dyDescent="0.35">
      <c r="A9" s="54"/>
      <c r="C9" s="1">
        <v>5</v>
      </c>
      <c r="D9" s="45" t="s">
        <v>1192</v>
      </c>
      <c r="E9" s="46"/>
      <c r="F9" s="46"/>
      <c r="G9" s="46"/>
      <c r="H9" s="46"/>
      <c r="I9" s="27">
        <v>30000</v>
      </c>
      <c r="J9" s="46" t="s">
        <v>270</v>
      </c>
      <c r="K9" s="46"/>
      <c r="L9" s="46"/>
      <c r="M9" s="46"/>
      <c r="N9" s="46"/>
      <c r="O9" s="46"/>
      <c r="P9" s="46"/>
      <c r="Q9" s="46"/>
      <c r="R9" s="46"/>
      <c r="S9" s="46"/>
      <c r="T9" s="46"/>
      <c r="V9" s="54"/>
    </row>
    <row r="10" spans="1:22" outlineLevel="1" x14ac:dyDescent="0.35">
      <c r="A10" s="54"/>
      <c r="C10" s="1">
        <v>6</v>
      </c>
      <c r="D10" s="310" t="s">
        <v>1193</v>
      </c>
      <c r="E10" s="258"/>
      <c r="F10" s="258"/>
      <c r="G10" s="258"/>
      <c r="H10" s="258"/>
      <c r="I10" s="311">
        <v>80000</v>
      </c>
      <c r="J10" s="258" t="s">
        <v>270</v>
      </c>
      <c r="K10" s="258"/>
      <c r="L10" s="46"/>
      <c r="M10" s="46"/>
      <c r="N10" s="46"/>
      <c r="O10" s="46"/>
      <c r="P10" s="46"/>
      <c r="Q10" s="46"/>
      <c r="R10" s="46"/>
      <c r="S10" s="46"/>
      <c r="T10" s="46"/>
      <c r="V10" s="54"/>
    </row>
    <row r="11" spans="1:22" outlineLevel="1" x14ac:dyDescent="0.35">
      <c r="A11" s="54"/>
      <c r="C11" s="1">
        <v>7</v>
      </c>
      <c r="D11" s="203" t="s">
        <v>1194</v>
      </c>
      <c r="E11" s="318"/>
      <c r="F11" s="318"/>
      <c r="G11" s="318"/>
      <c r="H11" s="318"/>
      <c r="I11" s="312">
        <v>60000</v>
      </c>
      <c r="J11" s="318" t="s">
        <v>270</v>
      </c>
      <c r="K11" s="318"/>
      <c r="L11" s="117"/>
      <c r="M11" s="46"/>
      <c r="N11" s="46"/>
      <c r="O11" s="46"/>
      <c r="P11" s="46"/>
      <c r="Q11" s="46"/>
      <c r="R11" s="46"/>
      <c r="S11" s="46"/>
      <c r="T11" s="46"/>
      <c r="V11" s="54"/>
    </row>
    <row r="12" spans="1:22" outlineLevel="1" x14ac:dyDescent="0.35">
      <c r="A12" s="54"/>
      <c r="C12" s="1">
        <v>8</v>
      </c>
      <c r="D12" s="203" t="s">
        <v>255</v>
      </c>
      <c r="E12" s="318"/>
      <c r="F12" s="318"/>
      <c r="G12" s="318"/>
      <c r="H12" s="318"/>
      <c r="I12" s="312">
        <v>40000</v>
      </c>
      <c r="J12" s="318" t="s">
        <v>270</v>
      </c>
      <c r="K12" s="318"/>
      <c r="L12" s="117"/>
      <c r="M12" s="46"/>
      <c r="N12" s="46"/>
      <c r="O12" s="46"/>
      <c r="P12" s="46"/>
      <c r="Q12" s="46"/>
      <c r="R12" s="46"/>
      <c r="S12" s="46"/>
      <c r="T12" s="46"/>
      <c r="V12" s="54"/>
    </row>
    <row r="13" spans="1:22" outlineLevel="1" x14ac:dyDescent="0.35">
      <c r="A13" s="54"/>
      <c r="D13" s="358"/>
      <c r="E13" s="124"/>
      <c r="F13" s="124"/>
      <c r="G13" s="124"/>
      <c r="H13" s="124"/>
      <c r="I13" s="27"/>
      <c r="J13" s="124"/>
      <c r="K13" s="124"/>
      <c r="L13" s="46"/>
      <c r="M13" s="46"/>
      <c r="N13" s="46"/>
      <c r="O13" s="46"/>
      <c r="P13" s="46"/>
      <c r="Q13" s="46"/>
      <c r="R13" s="46"/>
      <c r="S13" s="46"/>
      <c r="T13" s="46"/>
      <c r="V13" s="54"/>
    </row>
    <row r="14" spans="1:22" ht="15.75" customHeight="1" x14ac:dyDescent="0.35">
      <c r="A14" s="54"/>
      <c r="C14" s="565" t="s">
        <v>108</v>
      </c>
      <c r="D14" s="566"/>
      <c r="E14" s="46"/>
      <c r="F14" s="46"/>
      <c r="G14" s="46"/>
      <c r="H14" s="46"/>
      <c r="I14" s="50">
        <f>SUM(I5:I12)</f>
        <v>400000</v>
      </c>
      <c r="J14" s="46"/>
      <c r="K14" s="46"/>
      <c r="L14" s="46"/>
      <c r="M14" s="46"/>
      <c r="N14" s="46"/>
      <c r="O14" s="46"/>
      <c r="P14" s="46"/>
      <c r="Q14" s="46"/>
      <c r="R14" s="46"/>
      <c r="S14" s="46"/>
      <c r="T14" s="46"/>
      <c r="V14" s="54"/>
    </row>
    <row r="15" spans="1:22" x14ac:dyDescent="0.35">
      <c r="A15" s="54"/>
      <c r="D15" s="342" t="s">
        <v>109</v>
      </c>
      <c r="E15" s="562"/>
      <c r="F15" s="563"/>
      <c r="G15" s="563"/>
      <c r="H15" s="563"/>
      <c r="I15" s="563"/>
      <c r="J15" s="563"/>
      <c r="K15" s="563"/>
      <c r="L15" s="563"/>
      <c r="M15" s="563"/>
      <c r="N15" s="563"/>
      <c r="O15" s="563"/>
      <c r="P15" s="563"/>
      <c r="Q15" s="563"/>
      <c r="R15" s="563"/>
      <c r="S15" s="563"/>
      <c r="T15" s="564"/>
      <c r="V15" s="54"/>
    </row>
    <row r="16" spans="1:22" outlineLevel="1" x14ac:dyDescent="0.3">
      <c r="A16" s="54"/>
      <c r="C16" s="1">
        <v>1</v>
      </c>
      <c r="D16" s="343" t="s">
        <v>1195</v>
      </c>
      <c r="E16" s="115"/>
      <c r="F16" s="8"/>
      <c r="G16" s="8"/>
      <c r="H16" s="26"/>
      <c r="I16" s="27">
        <v>100000</v>
      </c>
      <c r="J16" s="44" t="s">
        <v>64</v>
      </c>
      <c r="K16" s="34">
        <v>45396</v>
      </c>
      <c r="L16" s="34"/>
      <c r="M16" s="34"/>
      <c r="N16" s="34"/>
      <c r="O16" s="34"/>
      <c r="P16" s="34"/>
      <c r="Q16" s="34"/>
      <c r="R16" s="34"/>
      <c r="S16" s="34"/>
      <c r="T16" s="34"/>
      <c r="V16" s="54"/>
    </row>
    <row r="17" spans="1:22" ht="28" outlineLevel="1" x14ac:dyDescent="0.3">
      <c r="A17" s="54"/>
      <c r="C17" s="1">
        <v>2</v>
      </c>
      <c r="D17" s="343" t="s">
        <v>1196</v>
      </c>
      <c r="E17" s="115"/>
      <c r="F17" s="8"/>
      <c r="G17" s="8"/>
      <c r="H17" s="26"/>
      <c r="I17" s="27">
        <v>50000</v>
      </c>
      <c r="J17" s="44" t="s">
        <v>64</v>
      </c>
      <c r="K17" s="34">
        <v>45413</v>
      </c>
      <c r="L17" s="34"/>
      <c r="M17" s="34"/>
      <c r="N17" s="34"/>
      <c r="O17" s="34"/>
      <c r="P17" s="34"/>
      <c r="Q17" s="34"/>
      <c r="R17" s="34"/>
      <c r="S17" s="34"/>
      <c r="T17" s="34"/>
      <c r="V17" s="54"/>
    </row>
    <row r="18" spans="1:22" outlineLevel="1" x14ac:dyDescent="0.3">
      <c r="A18" s="54"/>
      <c r="C18" s="1">
        <v>3</v>
      </c>
      <c r="D18" s="343" t="s">
        <v>278</v>
      </c>
      <c r="E18" s="115"/>
      <c r="F18" s="6"/>
      <c r="G18" s="8"/>
      <c r="H18" s="8"/>
      <c r="I18" s="27">
        <v>90000</v>
      </c>
      <c r="J18" s="44" t="s">
        <v>64</v>
      </c>
      <c r="K18" s="34">
        <v>45389</v>
      </c>
      <c r="L18" s="7"/>
      <c r="M18" s="7"/>
      <c r="N18" s="7"/>
      <c r="O18" s="7"/>
      <c r="P18" s="7"/>
      <c r="Q18" s="7"/>
      <c r="R18" s="7"/>
      <c r="S18" s="7"/>
      <c r="T18" s="7"/>
      <c r="V18" s="54"/>
    </row>
    <row r="19" spans="1:22" ht="28" outlineLevel="1" x14ac:dyDescent="0.3">
      <c r="A19" s="54"/>
      <c r="C19" s="1">
        <v>4</v>
      </c>
      <c r="D19" s="343" t="s">
        <v>1197</v>
      </c>
      <c r="E19" s="341"/>
      <c r="F19" s="341"/>
      <c r="G19" s="341"/>
      <c r="H19" s="341"/>
      <c r="I19" s="27">
        <v>60000</v>
      </c>
      <c r="J19" s="44" t="s">
        <v>64</v>
      </c>
      <c r="K19" s="34">
        <v>45389</v>
      </c>
      <c r="L19" s="8"/>
      <c r="M19" s="8"/>
      <c r="N19" s="8"/>
      <c r="O19" s="8"/>
      <c r="P19" s="8"/>
      <c r="Q19" s="8"/>
      <c r="R19" s="8"/>
      <c r="S19" s="8"/>
      <c r="T19" s="8"/>
      <c r="V19" s="54"/>
    </row>
    <row r="20" spans="1:22" ht="28" outlineLevel="1" x14ac:dyDescent="0.3">
      <c r="A20" s="54"/>
      <c r="C20" s="1">
        <v>5</v>
      </c>
      <c r="D20" s="343" t="s">
        <v>1198</v>
      </c>
      <c r="E20" s="115"/>
      <c r="F20" s="6"/>
      <c r="G20" s="8"/>
      <c r="H20" s="8"/>
      <c r="I20" s="27">
        <v>30000</v>
      </c>
      <c r="J20" s="44" t="s">
        <v>64</v>
      </c>
      <c r="K20" s="34">
        <v>45417</v>
      </c>
      <c r="L20" s="8"/>
      <c r="M20" s="8"/>
      <c r="N20" s="8"/>
      <c r="O20" s="8"/>
      <c r="P20" s="8"/>
      <c r="Q20" s="8"/>
      <c r="R20" s="8"/>
      <c r="S20" s="8"/>
      <c r="T20" s="8"/>
      <c r="V20" s="54"/>
    </row>
    <row r="21" spans="1:22" outlineLevel="1" x14ac:dyDescent="0.3">
      <c r="A21" s="54"/>
      <c r="C21" s="1">
        <v>6</v>
      </c>
      <c r="D21" s="343" t="s">
        <v>1199</v>
      </c>
      <c r="E21" s="115"/>
      <c r="F21" s="7"/>
      <c r="G21" s="7"/>
      <c r="H21" s="7"/>
      <c r="I21" s="27">
        <v>30000</v>
      </c>
      <c r="J21" s="44" t="s">
        <v>64</v>
      </c>
      <c r="K21" s="34">
        <v>45390</v>
      </c>
      <c r="L21" s="8"/>
      <c r="M21" s="8"/>
      <c r="N21" s="8"/>
      <c r="O21" s="8"/>
      <c r="P21" s="8"/>
      <c r="Q21" s="8"/>
      <c r="R21" s="8"/>
      <c r="S21" s="8"/>
      <c r="T21" s="8"/>
      <c r="V21" s="54"/>
    </row>
    <row r="22" spans="1:22" outlineLevel="1" x14ac:dyDescent="0.35">
      <c r="A22" s="54"/>
      <c r="C22" s="1">
        <v>7</v>
      </c>
      <c r="D22" s="344" t="s">
        <v>1200</v>
      </c>
      <c r="E22" s="115"/>
      <c r="F22" s="6"/>
      <c r="G22" s="8"/>
      <c r="H22" s="8"/>
      <c r="I22" s="27">
        <v>200000</v>
      </c>
      <c r="J22" s="9" t="s">
        <v>64</v>
      </c>
      <c r="K22" s="34">
        <v>45403</v>
      </c>
      <c r="L22" s="8"/>
      <c r="M22" s="8"/>
      <c r="N22" s="8"/>
      <c r="O22" s="8"/>
      <c r="P22" s="8"/>
      <c r="Q22" s="8"/>
      <c r="R22" s="8"/>
      <c r="S22" s="8"/>
      <c r="T22" s="8"/>
      <c r="V22" s="54"/>
    </row>
    <row r="23" spans="1:22" ht="28" x14ac:dyDescent="0.35">
      <c r="A23" s="54"/>
      <c r="C23" s="1">
        <v>8</v>
      </c>
      <c r="D23" s="344" t="s">
        <v>1201</v>
      </c>
      <c r="E23" s="115"/>
      <c r="F23" s="7"/>
      <c r="G23" s="26"/>
      <c r="H23" s="26"/>
      <c r="I23" s="27">
        <v>120000</v>
      </c>
      <c r="J23" s="9" t="s">
        <v>64</v>
      </c>
      <c r="K23" s="34">
        <v>45389</v>
      </c>
      <c r="L23" s="8"/>
      <c r="M23" s="8"/>
      <c r="N23" s="8"/>
      <c r="O23" s="8"/>
      <c r="P23" s="8"/>
      <c r="Q23" s="8"/>
      <c r="R23" s="8"/>
      <c r="S23" s="8"/>
      <c r="T23" s="8"/>
      <c r="V23" s="54"/>
    </row>
    <row r="24" spans="1:22" outlineLevel="1" x14ac:dyDescent="0.35">
      <c r="A24" s="54"/>
      <c r="D24" s="350"/>
      <c r="E24" s="351"/>
      <c r="F24" s="351"/>
      <c r="G24" s="156"/>
      <c r="H24" s="156"/>
      <c r="I24" s="352"/>
      <c r="J24" s="353"/>
      <c r="K24" s="156"/>
      <c r="L24" s="337"/>
      <c r="M24" s="26"/>
      <c r="N24" s="26"/>
      <c r="O24" s="26"/>
      <c r="P24" s="26"/>
      <c r="Q24" s="26"/>
      <c r="R24" s="26"/>
      <c r="S24" s="26"/>
      <c r="T24" s="26"/>
      <c r="V24" s="54"/>
    </row>
    <row r="25" spans="1:22" x14ac:dyDescent="0.35">
      <c r="A25" s="54"/>
      <c r="D25" s="354" t="s">
        <v>1202</v>
      </c>
      <c r="E25" s="298"/>
      <c r="F25" s="298"/>
      <c r="G25" s="298"/>
      <c r="H25" s="298"/>
      <c r="I25" s="355">
        <f>SUM(I16:I23)</f>
        <v>680000</v>
      </c>
      <c r="J25" s="298"/>
      <c r="K25" s="298"/>
      <c r="L25" s="110"/>
      <c r="M25" s="7"/>
      <c r="N25" s="7"/>
      <c r="O25" s="7"/>
      <c r="P25" s="7"/>
      <c r="Q25" s="7"/>
      <c r="R25" s="7"/>
      <c r="S25" s="7"/>
      <c r="T25" s="7"/>
      <c r="V25" s="54"/>
    </row>
    <row r="26" spans="1:22" x14ac:dyDescent="0.35">
      <c r="A26" s="54"/>
      <c r="D26" s="3"/>
      <c r="E26" s="356"/>
      <c r="F26" s="346"/>
      <c r="G26" s="346"/>
      <c r="H26" s="346"/>
      <c r="I26" s="347"/>
      <c r="J26" s="346"/>
      <c r="K26" s="346"/>
      <c r="L26" s="346"/>
      <c r="M26" s="346"/>
      <c r="N26" s="346"/>
      <c r="O26" s="346"/>
      <c r="P26" s="346"/>
      <c r="Q26" s="346"/>
      <c r="R26" s="346"/>
      <c r="S26" s="346"/>
      <c r="T26" s="110"/>
      <c r="V26" s="54"/>
    </row>
    <row r="27" spans="1:22" x14ac:dyDescent="0.35">
      <c r="A27" s="54"/>
      <c r="D27" s="48" t="s">
        <v>19</v>
      </c>
      <c r="E27" s="345"/>
      <c r="F27" s="346"/>
      <c r="G27" s="346"/>
      <c r="H27" s="346"/>
      <c r="I27" s="347"/>
      <c r="J27" s="346"/>
      <c r="K27" s="346"/>
      <c r="L27" s="346"/>
      <c r="M27" s="346"/>
      <c r="N27" s="346"/>
      <c r="O27" s="346"/>
      <c r="P27" s="346"/>
      <c r="Q27" s="346"/>
      <c r="R27" s="346"/>
      <c r="S27" s="346"/>
      <c r="T27" s="110"/>
      <c r="V27" s="54"/>
    </row>
    <row r="28" spans="1:22" ht="28" x14ac:dyDescent="0.3">
      <c r="A28" s="272"/>
      <c r="C28" s="1">
        <v>1</v>
      </c>
      <c r="D28" s="107" t="s">
        <v>284</v>
      </c>
      <c r="E28" s="110"/>
      <c r="F28" s="26"/>
      <c r="G28" s="26"/>
      <c r="H28" s="26"/>
      <c r="I28" s="27">
        <v>100000</v>
      </c>
      <c r="J28" s="44" t="s">
        <v>64</v>
      </c>
      <c r="K28" s="34">
        <v>45413</v>
      </c>
      <c r="L28" s="346"/>
      <c r="M28" s="346"/>
      <c r="N28" s="346"/>
      <c r="O28" s="346"/>
      <c r="P28" s="346"/>
      <c r="Q28" s="346"/>
      <c r="R28" s="346"/>
      <c r="S28" s="346"/>
      <c r="T28" s="110"/>
    </row>
    <row r="29" spans="1:22" ht="28" x14ac:dyDescent="0.3">
      <c r="A29" s="272"/>
      <c r="C29" s="1">
        <v>2</v>
      </c>
      <c r="D29" s="107" t="s">
        <v>779</v>
      </c>
      <c r="E29" s="115"/>
      <c r="F29" s="6"/>
      <c r="G29" s="8"/>
      <c r="H29" s="8"/>
      <c r="I29" s="27">
        <v>70000</v>
      </c>
      <c r="J29" s="44" t="s">
        <v>64</v>
      </c>
      <c r="K29" s="34">
        <v>45383</v>
      </c>
      <c r="L29" s="346"/>
      <c r="M29" s="346"/>
      <c r="N29" s="346"/>
      <c r="O29" s="346"/>
      <c r="P29" s="346"/>
      <c r="Q29" s="346"/>
      <c r="R29" s="346"/>
      <c r="S29" s="346"/>
      <c r="T29" s="110"/>
    </row>
    <row r="30" spans="1:22" ht="28" x14ac:dyDescent="0.3">
      <c r="A30" s="272"/>
      <c r="C30" s="1">
        <v>3</v>
      </c>
      <c r="D30" s="107" t="s">
        <v>780</v>
      </c>
      <c r="E30" s="115"/>
      <c r="F30" s="7"/>
      <c r="G30" s="7"/>
      <c r="H30" s="7"/>
      <c r="I30" s="27">
        <v>100000</v>
      </c>
      <c r="J30" s="44" t="s">
        <v>64</v>
      </c>
      <c r="K30" s="34">
        <v>45383</v>
      </c>
      <c r="L30" s="346"/>
      <c r="M30" s="346"/>
      <c r="N30" s="346"/>
      <c r="O30" s="346"/>
      <c r="P30" s="346"/>
      <c r="Q30" s="346"/>
      <c r="R30" s="346"/>
      <c r="S30" s="346"/>
      <c r="T30" s="110"/>
    </row>
    <row r="31" spans="1:22" x14ac:dyDescent="0.3">
      <c r="A31" s="272"/>
      <c r="C31" s="1">
        <v>4</v>
      </c>
      <c r="D31" s="107" t="s">
        <v>1203</v>
      </c>
      <c r="E31" s="115"/>
      <c r="F31" s="8"/>
      <c r="G31" s="8"/>
      <c r="H31" s="26"/>
      <c r="I31" s="27">
        <v>100000</v>
      </c>
      <c r="J31" s="44" t="s">
        <v>64</v>
      </c>
      <c r="K31" s="34">
        <v>45383</v>
      </c>
      <c r="L31" s="346"/>
      <c r="M31" s="346"/>
      <c r="N31" s="346"/>
      <c r="O31" s="346"/>
      <c r="P31" s="346"/>
      <c r="Q31" s="346"/>
      <c r="R31" s="346"/>
      <c r="S31" s="346"/>
      <c r="T31" s="110"/>
    </row>
    <row r="32" spans="1:22" x14ac:dyDescent="0.3">
      <c r="A32" s="272"/>
      <c r="C32" s="1">
        <v>5</v>
      </c>
      <c r="D32" s="107" t="s">
        <v>288</v>
      </c>
      <c r="E32" s="115"/>
      <c r="F32" s="8"/>
      <c r="G32" s="8"/>
      <c r="H32" s="26"/>
      <c r="I32" s="27">
        <v>20000</v>
      </c>
      <c r="J32" s="44" t="s">
        <v>64</v>
      </c>
      <c r="K32" s="34">
        <v>45383</v>
      </c>
      <c r="L32" s="346"/>
      <c r="M32" s="346"/>
      <c r="N32" s="346"/>
      <c r="O32" s="346"/>
      <c r="P32" s="346"/>
      <c r="Q32" s="346"/>
      <c r="R32" s="346"/>
      <c r="S32" s="346"/>
      <c r="T32" s="110"/>
    </row>
    <row r="33" spans="1:22" x14ac:dyDescent="0.35">
      <c r="A33" s="272"/>
      <c r="D33" s="348"/>
      <c r="E33" s="345"/>
      <c r="F33" s="346"/>
      <c r="G33" s="346"/>
      <c r="H33" s="346"/>
      <c r="I33" s="349"/>
      <c r="J33" s="346"/>
      <c r="K33" s="346"/>
      <c r="L33" s="346"/>
      <c r="M33" s="346"/>
      <c r="N33" s="346"/>
      <c r="O33" s="346"/>
      <c r="P33" s="346"/>
      <c r="Q33" s="346"/>
      <c r="R33" s="346"/>
      <c r="S33" s="346"/>
      <c r="T33" s="110"/>
    </row>
    <row r="34" spans="1:22" x14ac:dyDescent="0.35">
      <c r="A34" s="272"/>
      <c r="D34" s="348"/>
      <c r="E34" s="345"/>
      <c r="F34" s="346"/>
      <c r="G34" s="346"/>
      <c r="H34" s="346"/>
      <c r="I34" s="349"/>
      <c r="J34" s="346"/>
      <c r="K34" s="346"/>
      <c r="L34" s="346"/>
      <c r="M34" s="346"/>
      <c r="N34" s="346"/>
      <c r="O34" s="346"/>
      <c r="P34" s="346"/>
      <c r="Q34" s="346"/>
      <c r="R34" s="346"/>
      <c r="S34" s="346"/>
      <c r="T34" s="110"/>
    </row>
    <row r="35" spans="1:22" x14ac:dyDescent="0.35">
      <c r="A35" s="272"/>
      <c r="D35" s="357" t="s">
        <v>1204</v>
      </c>
      <c r="E35" s="345"/>
      <c r="F35" s="346"/>
      <c r="G35" s="346"/>
      <c r="H35" s="346"/>
      <c r="I35" s="349">
        <f>SUM(I28:I32)</f>
        <v>390000</v>
      </c>
      <c r="J35" s="346"/>
      <c r="K35" s="346"/>
      <c r="L35" s="346"/>
      <c r="M35" s="346"/>
      <c r="N35" s="346"/>
      <c r="O35" s="346"/>
      <c r="P35" s="346"/>
      <c r="Q35" s="346"/>
      <c r="R35" s="346"/>
      <c r="S35" s="346"/>
      <c r="T35" s="110"/>
    </row>
    <row r="36" spans="1:22" x14ac:dyDescent="0.35">
      <c r="A36" s="54"/>
      <c r="D36" s="49" t="s">
        <v>113</v>
      </c>
      <c r="E36" s="567"/>
      <c r="F36" s="568"/>
      <c r="G36" s="568"/>
      <c r="H36" s="568"/>
      <c r="I36" s="568"/>
      <c r="J36" s="568"/>
      <c r="K36" s="568"/>
      <c r="L36" s="568"/>
      <c r="M36" s="568"/>
      <c r="N36" s="568"/>
      <c r="O36" s="568"/>
      <c r="P36" s="568"/>
      <c r="Q36" s="568"/>
      <c r="R36" s="568"/>
      <c r="S36" s="568"/>
      <c r="T36" s="569"/>
      <c r="V36" s="54"/>
    </row>
    <row r="37" spans="1:22" outlineLevel="1" x14ac:dyDescent="0.3">
      <c r="A37" s="54"/>
      <c r="C37" s="1">
        <v>1</v>
      </c>
      <c r="D37" s="106"/>
      <c r="E37" s="6"/>
      <c r="F37" s="7"/>
      <c r="G37" s="7"/>
      <c r="H37" s="7"/>
      <c r="I37" s="27"/>
      <c r="J37" s="7"/>
      <c r="K37" s="34"/>
      <c r="L37" s="34"/>
      <c r="M37" s="34"/>
      <c r="N37" s="34"/>
      <c r="O37" s="34"/>
      <c r="P37" s="34"/>
      <c r="Q37" s="34"/>
      <c r="R37" s="34"/>
      <c r="S37" s="34"/>
      <c r="T37" s="34"/>
      <c r="V37" s="54"/>
    </row>
    <row r="38" spans="1:22" outlineLevel="1" x14ac:dyDescent="0.3">
      <c r="A38" s="54"/>
      <c r="C38" s="1">
        <v>2</v>
      </c>
      <c r="D38" s="107"/>
      <c r="E38" s="6"/>
      <c r="F38" s="8"/>
      <c r="G38" s="8"/>
      <c r="H38" s="26"/>
      <c r="I38" s="27"/>
      <c r="J38" s="9"/>
      <c r="K38" s="34"/>
      <c r="L38" s="34"/>
      <c r="M38" s="34"/>
      <c r="N38" s="34"/>
      <c r="O38" s="34"/>
      <c r="P38" s="34"/>
      <c r="Q38" s="34"/>
      <c r="R38" s="34"/>
      <c r="S38" s="34"/>
      <c r="T38" s="34"/>
      <c r="V38" s="54"/>
    </row>
    <row r="39" spans="1:22" outlineLevel="1" x14ac:dyDescent="0.35">
      <c r="A39" s="54"/>
      <c r="C39" s="1">
        <v>3</v>
      </c>
      <c r="D39" s="4"/>
      <c r="E39" s="6"/>
      <c r="F39" s="8"/>
      <c r="G39" s="8"/>
      <c r="H39" s="26"/>
      <c r="I39" s="27"/>
      <c r="J39" s="9"/>
      <c r="K39" s="8"/>
      <c r="L39" s="8"/>
      <c r="M39" s="8"/>
      <c r="N39" s="8"/>
      <c r="O39" s="8"/>
      <c r="P39" s="8"/>
      <c r="Q39" s="8"/>
      <c r="R39" s="8"/>
      <c r="S39" s="8"/>
      <c r="T39" s="8"/>
      <c r="V39" s="54"/>
    </row>
    <row r="40" spans="1:22" outlineLevel="1" x14ac:dyDescent="0.35">
      <c r="A40" s="54"/>
      <c r="C40" s="1">
        <v>4</v>
      </c>
      <c r="D40" s="4"/>
      <c r="E40" s="6"/>
      <c r="F40" s="6"/>
      <c r="G40" s="8"/>
      <c r="H40" s="8"/>
      <c r="I40" s="27"/>
      <c r="J40" s="9"/>
      <c r="K40" s="8"/>
      <c r="L40" s="8"/>
      <c r="M40" s="8"/>
      <c r="N40" s="8"/>
      <c r="O40" s="8"/>
      <c r="P40" s="8"/>
      <c r="Q40" s="8"/>
      <c r="R40" s="8"/>
      <c r="S40" s="8"/>
      <c r="T40" s="8"/>
      <c r="V40" s="54"/>
    </row>
    <row r="41" spans="1:22" outlineLevel="1" x14ac:dyDescent="0.35">
      <c r="A41" s="54"/>
      <c r="C41" s="1">
        <v>5</v>
      </c>
      <c r="D41" s="3"/>
      <c r="E41" s="6"/>
      <c r="F41" s="7"/>
      <c r="G41" s="7"/>
      <c r="H41" s="7"/>
      <c r="I41" s="27"/>
      <c r="J41" s="7"/>
      <c r="K41" s="7"/>
      <c r="L41" s="7"/>
      <c r="M41" s="7"/>
      <c r="N41" s="7"/>
      <c r="O41" s="7"/>
      <c r="P41" s="7"/>
      <c r="Q41" s="7"/>
      <c r="R41" s="7"/>
      <c r="S41" s="7"/>
      <c r="T41" s="7"/>
      <c r="V41" s="54"/>
    </row>
    <row r="42" spans="1:22" outlineLevel="1" x14ac:dyDescent="0.35">
      <c r="A42" s="54"/>
      <c r="C42" s="1">
        <v>6</v>
      </c>
      <c r="D42" s="3"/>
      <c r="E42" s="6"/>
      <c r="F42" s="7"/>
      <c r="G42" s="7"/>
      <c r="H42" s="7"/>
      <c r="I42" s="27"/>
      <c r="J42" s="7"/>
      <c r="K42" s="7"/>
      <c r="L42" s="7"/>
      <c r="M42" s="7"/>
      <c r="N42" s="7"/>
      <c r="O42" s="7"/>
      <c r="P42" s="7"/>
      <c r="Q42" s="7"/>
      <c r="R42" s="7"/>
      <c r="S42" s="7"/>
      <c r="T42" s="7"/>
      <c r="V42" s="54"/>
    </row>
    <row r="43" spans="1:22" outlineLevel="1" x14ac:dyDescent="0.35">
      <c r="A43" s="54"/>
      <c r="C43" s="1">
        <v>7</v>
      </c>
      <c r="D43" s="3"/>
      <c r="E43" s="6"/>
      <c r="F43" s="7"/>
      <c r="G43" s="7"/>
      <c r="H43" s="7"/>
      <c r="I43" s="27"/>
      <c r="J43" s="7"/>
      <c r="K43" s="7"/>
      <c r="L43" s="7"/>
      <c r="M43" s="7"/>
      <c r="N43" s="7"/>
      <c r="O43" s="7"/>
      <c r="P43" s="7"/>
      <c r="Q43" s="7"/>
      <c r="R43" s="7"/>
      <c r="S43" s="7"/>
      <c r="T43" s="7"/>
      <c r="V43" s="54"/>
    </row>
    <row r="44" spans="1:22" x14ac:dyDescent="0.35">
      <c r="A44" s="54"/>
      <c r="D44" s="4" t="s">
        <v>114</v>
      </c>
      <c r="E44" s="6"/>
      <c r="F44" s="8"/>
      <c r="G44" s="8"/>
      <c r="H44" s="26"/>
      <c r="I44" s="50"/>
      <c r="J44" s="9"/>
      <c r="K44" s="8"/>
      <c r="L44" s="8"/>
      <c r="M44" s="8"/>
      <c r="N44" s="8"/>
      <c r="O44" s="8"/>
      <c r="P44" s="8"/>
      <c r="Q44" s="8"/>
      <c r="R44" s="8"/>
      <c r="S44" s="8"/>
      <c r="T44" s="8"/>
      <c r="V44" s="54"/>
    </row>
    <row r="45" spans="1:22" x14ac:dyDescent="0.35">
      <c r="A45" s="54"/>
      <c r="D45" s="39" t="s">
        <v>115</v>
      </c>
      <c r="E45" s="36"/>
      <c r="F45" s="36"/>
      <c r="G45" s="36"/>
      <c r="H45" s="36"/>
      <c r="I45" s="40">
        <f>SUM(I25+I14+I35)</f>
        <v>1470000</v>
      </c>
      <c r="V45" s="54"/>
    </row>
    <row r="46" spans="1:22" x14ac:dyDescent="0.35">
      <c r="A46" s="54"/>
      <c r="V46" s="54"/>
    </row>
    <row r="47" spans="1:22" ht="15" customHeight="1" x14ac:dyDescent="0.35">
      <c r="A47" s="54"/>
      <c r="D47" s="38" t="s">
        <v>116</v>
      </c>
      <c r="E47" s="557" t="s">
        <v>117</v>
      </c>
      <c r="F47" s="557"/>
      <c r="G47" s="557"/>
      <c r="H47" s="557"/>
      <c r="I47" s="557"/>
      <c r="J47" s="53"/>
      <c r="K47" s="53"/>
      <c r="L47" s="53"/>
      <c r="M47" s="53"/>
      <c r="N47" s="53"/>
      <c r="O47" s="53"/>
      <c r="P47" s="53"/>
      <c r="Q47" s="53"/>
      <c r="R47" s="53"/>
      <c r="S47" s="53"/>
      <c r="T47" s="53"/>
      <c r="V47" s="54"/>
    </row>
    <row r="48" spans="1:22" x14ac:dyDescent="0.35">
      <c r="A48" s="54"/>
      <c r="D48" s="38" t="s">
        <v>118</v>
      </c>
      <c r="E48" s="52" t="s">
        <v>119</v>
      </c>
      <c r="F48" s="52"/>
      <c r="G48" s="52"/>
      <c r="H48" s="52"/>
      <c r="I48" s="52"/>
      <c r="J48" s="558"/>
      <c r="K48" s="558"/>
      <c r="L48" s="558"/>
      <c r="M48" s="558"/>
      <c r="N48" s="558"/>
      <c r="O48" s="558"/>
      <c r="P48" s="558"/>
      <c r="Q48" s="558"/>
      <c r="R48" s="558"/>
      <c r="S48" s="558"/>
      <c r="T48" s="558"/>
      <c r="V48" s="54"/>
    </row>
    <row r="49" spans="1:22" x14ac:dyDescent="0.35">
      <c r="A49" s="54"/>
      <c r="D49" s="38" t="s">
        <v>120</v>
      </c>
      <c r="E49" s="559">
        <v>43445</v>
      </c>
      <c r="F49" s="559"/>
      <c r="G49" s="559"/>
      <c r="H49" s="559"/>
      <c r="I49" s="559"/>
      <c r="J49" s="37"/>
      <c r="K49" s="37"/>
      <c r="L49" s="37"/>
      <c r="M49" s="37"/>
      <c r="N49" s="37"/>
      <c r="O49" s="37"/>
      <c r="P49" s="37"/>
      <c r="Q49" s="37"/>
      <c r="R49" s="37"/>
      <c r="S49" s="37"/>
      <c r="T49" s="37"/>
      <c r="V49" s="54"/>
    </row>
    <row r="50" spans="1:22" x14ac:dyDescent="0.35">
      <c r="A50" s="54"/>
      <c r="V50" s="54"/>
    </row>
    <row r="51" spans="1:22" x14ac:dyDescent="0.35">
      <c r="A51" s="54"/>
      <c r="B51" s="54"/>
      <c r="C51" s="54"/>
      <c r="D51" s="54"/>
      <c r="E51" s="55"/>
      <c r="F51" s="55"/>
      <c r="G51" s="55"/>
      <c r="H51" s="55"/>
      <c r="I51" s="55"/>
      <c r="J51" s="55"/>
      <c r="K51" s="55"/>
      <c r="L51" s="55"/>
      <c r="M51" s="55"/>
      <c r="N51" s="55"/>
      <c r="O51" s="55"/>
      <c r="P51" s="55"/>
      <c r="Q51" s="55"/>
      <c r="R51" s="55"/>
      <c r="S51" s="55"/>
      <c r="T51" s="55"/>
      <c r="U51" s="54"/>
      <c r="V51" s="54"/>
    </row>
  </sheetData>
  <sheetProtection sheet="1" objects="1" scenarios="1"/>
  <mergeCells count="8">
    <mergeCell ref="E47:I47"/>
    <mergeCell ref="J48:T48"/>
    <mergeCell ref="E49:I49"/>
    <mergeCell ref="C4:D4"/>
    <mergeCell ref="E4:T4"/>
    <mergeCell ref="C14:D14"/>
    <mergeCell ref="E15:T15"/>
    <mergeCell ref="E36:T36"/>
  </mergeCells>
  <dataValidations count="1">
    <dataValidation type="textLength" allowBlank="1" showInputMessage="1" showErrorMessage="1" errorTitle="Character Length" error="Value can not exceed 250 characters" sqref="D5:D6 D22:D44" xr:uid="{EC64AD09-3FC3-4D80-B46F-EAA7D21E8468}">
      <formula1>0</formula1>
      <formula2>250</formula2>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82B5E-E567-4C13-8E47-91F8BC3D96AE}">
  <dimension ref="A1:V46"/>
  <sheetViews>
    <sheetView topLeftCell="A5" workbookViewId="0">
      <selection activeCell="A5" sqref="A5"/>
    </sheetView>
  </sheetViews>
  <sheetFormatPr defaultColWidth="9.25" defaultRowHeight="14" outlineLevelRow="1" x14ac:dyDescent="0.35"/>
  <cols>
    <col min="1" max="1" width="2.75" style="1" customWidth="1"/>
    <col min="2" max="2" width="3.83203125" style="1" customWidth="1"/>
    <col min="3" max="3" width="3.25" style="1" bestFit="1" customWidth="1"/>
    <col min="4" max="4" width="51.83203125" style="1" bestFit="1" customWidth="1"/>
    <col min="5" max="5" width="20.33203125" style="5" hidden="1" customWidth="1"/>
    <col min="6" max="6" width="13.25" style="5" hidden="1" customWidth="1"/>
    <col min="7" max="8" width="14.5" style="5" hidden="1" customWidth="1"/>
    <col min="9" max="9" width="18.25" style="5" customWidth="1"/>
    <col min="10" max="10" width="15.58203125" style="5" customWidth="1"/>
    <col min="11" max="11" width="14.75" style="5" customWidth="1"/>
    <col min="12" max="20" width="14.75" style="5" hidden="1" customWidth="1"/>
    <col min="21" max="21" width="7.5" style="1" customWidth="1"/>
    <col min="22" max="22" width="3" style="1" customWidth="1"/>
    <col min="23" max="16384" width="9.25" style="1"/>
  </cols>
  <sheetData>
    <row r="1" spans="1:22" x14ac:dyDescent="0.35">
      <c r="A1" s="54"/>
      <c r="B1" s="54"/>
      <c r="C1" s="54"/>
      <c r="D1" s="54"/>
      <c r="E1" s="55"/>
      <c r="F1" s="55"/>
      <c r="G1" s="55"/>
      <c r="H1" s="55"/>
      <c r="I1" s="55"/>
      <c r="J1" s="55"/>
      <c r="K1" s="55"/>
      <c r="L1" s="55"/>
      <c r="M1" s="55"/>
      <c r="N1" s="55"/>
      <c r="O1" s="55"/>
      <c r="P1" s="55"/>
      <c r="Q1" s="55"/>
      <c r="R1" s="55"/>
      <c r="S1" s="55"/>
      <c r="T1" s="55"/>
      <c r="U1" s="54"/>
      <c r="V1" s="54"/>
    </row>
    <row r="2" spans="1:22" x14ac:dyDescent="0.35">
      <c r="A2" s="54"/>
      <c r="V2" s="54"/>
    </row>
    <row r="3" spans="1:22" s="2" customFormat="1" ht="39" x14ac:dyDescent="0.35">
      <c r="A3" s="56"/>
      <c r="C3" s="35" t="s">
        <v>1</v>
      </c>
      <c r="D3" s="25" t="s">
        <v>101</v>
      </c>
      <c r="E3" s="25" t="s">
        <v>102</v>
      </c>
      <c r="F3" s="24" t="s">
        <v>5</v>
      </c>
      <c r="G3" s="24" t="s">
        <v>103</v>
      </c>
      <c r="H3" s="24" t="s">
        <v>7</v>
      </c>
      <c r="I3" s="25" t="s">
        <v>104</v>
      </c>
      <c r="J3" s="25" t="s">
        <v>105</v>
      </c>
      <c r="K3" s="24" t="s">
        <v>106</v>
      </c>
      <c r="L3" s="24" t="s">
        <v>11</v>
      </c>
      <c r="M3" s="24" t="s">
        <v>12</v>
      </c>
      <c r="N3" s="24" t="s">
        <v>13</v>
      </c>
      <c r="O3" s="24" t="s">
        <v>14</v>
      </c>
      <c r="P3" s="24" t="s">
        <v>15</v>
      </c>
      <c r="Q3" s="24" t="s">
        <v>16</v>
      </c>
      <c r="R3" s="24" t="s">
        <v>14</v>
      </c>
      <c r="S3" s="24" t="s">
        <v>17</v>
      </c>
      <c r="T3" s="24" t="s">
        <v>18</v>
      </c>
      <c r="V3" s="56"/>
    </row>
    <row r="4" spans="1:22" ht="15.75" customHeight="1" x14ac:dyDescent="0.35">
      <c r="A4" s="54"/>
      <c r="C4" s="560" t="s">
        <v>107</v>
      </c>
      <c r="D4" s="561"/>
      <c r="E4" s="562"/>
      <c r="F4" s="563"/>
      <c r="G4" s="563"/>
      <c r="H4" s="563"/>
      <c r="I4" s="563"/>
      <c r="J4" s="563"/>
      <c r="K4" s="563"/>
      <c r="L4" s="563"/>
      <c r="M4" s="563"/>
      <c r="N4" s="563"/>
      <c r="O4" s="563"/>
      <c r="P4" s="563"/>
      <c r="Q4" s="563"/>
      <c r="R4" s="563"/>
      <c r="S4" s="563"/>
      <c r="T4" s="564"/>
      <c r="V4" s="54"/>
    </row>
    <row r="5" spans="1:22" ht="28" outlineLevel="1" x14ac:dyDescent="0.35">
      <c r="A5" s="54"/>
      <c r="C5" s="1">
        <v>1</v>
      </c>
      <c r="D5" s="51" t="s">
        <v>257</v>
      </c>
      <c r="E5" s="7"/>
      <c r="F5" s="7"/>
      <c r="G5" s="26"/>
      <c r="H5" s="26"/>
      <c r="I5" s="27">
        <v>50000</v>
      </c>
      <c r="J5" s="44" t="s">
        <v>259</v>
      </c>
      <c r="K5" s="34" t="s">
        <v>1205</v>
      </c>
      <c r="L5" s="34"/>
      <c r="M5" s="34"/>
      <c r="N5" s="34"/>
      <c r="O5" s="34"/>
      <c r="P5" s="34"/>
      <c r="Q5" s="34"/>
      <c r="R5" s="34"/>
      <c r="S5" s="34"/>
      <c r="T5" s="34"/>
      <c r="V5" s="54"/>
    </row>
    <row r="6" spans="1:22" ht="28" outlineLevel="1" x14ac:dyDescent="0.35">
      <c r="A6" s="54"/>
      <c r="C6" s="1">
        <v>2</v>
      </c>
      <c r="D6" s="51" t="s">
        <v>260</v>
      </c>
      <c r="E6" s="6"/>
      <c r="F6" s="7"/>
      <c r="G6" s="7"/>
      <c r="H6" s="7"/>
      <c r="I6" s="27">
        <v>150000</v>
      </c>
      <c r="J6" s="7" t="s">
        <v>259</v>
      </c>
      <c r="K6" s="34" t="s">
        <v>1206</v>
      </c>
      <c r="L6" s="34"/>
      <c r="M6" s="34"/>
      <c r="N6" s="34"/>
      <c r="O6" s="34"/>
      <c r="P6" s="34"/>
      <c r="Q6" s="34"/>
      <c r="R6" s="34"/>
      <c r="S6" s="34"/>
      <c r="T6" s="34"/>
      <c r="V6" s="54"/>
    </row>
    <row r="7" spans="1:22" ht="42" outlineLevel="1" x14ac:dyDescent="0.35">
      <c r="A7" s="54"/>
      <c r="C7" s="1">
        <v>3</v>
      </c>
      <c r="D7" s="45" t="s">
        <v>262</v>
      </c>
      <c r="E7" s="46"/>
      <c r="F7" s="46"/>
      <c r="G7" s="46"/>
      <c r="H7" s="46"/>
      <c r="I7" s="27">
        <v>70000</v>
      </c>
      <c r="J7" s="44" t="s">
        <v>259</v>
      </c>
      <c r="K7" s="34" t="s">
        <v>1207</v>
      </c>
      <c r="L7" s="34"/>
      <c r="M7" s="34"/>
      <c r="N7" s="34"/>
      <c r="O7" s="34"/>
      <c r="P7" s="34"/>
      <c r="Q7" s="34"/>
      <c r="R7" s="34"/>
      <c r="S7" s="34"/>
      <c r="T7" s="34"/>
      <c r="V7" s="54"/>
    </row>
    <row r="8" spans="1:22" ht="42" outlineLevel="1" x14ac:dyDescent="0.35">
      <c r="A8" s="54"/>
      <c r="C8" s="1">
        <v>4</v>
      </c>
      <c r="D8" s="45" t="s">
        <v>264</v>
      </c>
      <c r="E8" s="46"/>
      <c r="F8" s="46"/>
      <c r="G8" s="46"/>
      <c r="H8" s="46"/>
      <c r="I8" s="27">
        <v>50000</v>
      </c>
      <c r="J8" s="46" t="s">
        <v>259</v>
      </c>
      <c r="K8" s="46" t="s">
        <v>1208</v>
      </c>
      <c r="L8" s="46"/>
      <c r="M8" s="46"/>
      <c r="N8" s="46"/>
      <c r="O8" s="46"/>
      <c r="P8" s="46"/>
      <c r="Q8" s="46"/>
      <c r="R8" s="46"/>
      <c r="S8" s="46"/>
      <c r="T8" s="46"/>
      <c r="V8" s="54"/>
    </row>
    <row r="9" spans="1:22" outlineLevel="1" x14ac:dyDescent="0.35">
      <c r="A9" s="54"/>
      <c r="C9" s="1">
        <v>5</v>
      </c>
      <c r="D9" s="45"/>
      <c r="E9" s="46"/>
      <c r="F9" s="46"/>
      <c r="G9" s="46"/>
      <c r="H9" s="46"/>
      <c r="I9" s="27"/>
      <c r="J9" s="46"/>
      <c r="K9" s="46"/>
      <c r="L9" s="46"/>
      <c r="M9" s="46"/>
      <c r="N9" s="46"/>
      <c r="O9" s="46"/>
      <c r="P9" s="46"/>
      <c r="Q9" s="46"/>
      <c r="R9" s="46"/>
      <c r="S9" s="46"/>
      <c r="T9" s="46"/>
      <c r="V9" s="54"/>
    </row>
    <row r="10" spans="1:22" outlineLevel="1" x14ac:dyDescent="0.35">
      <c r="A10" s="54"/>
      <c r="C10" s="1">
        <v>6</v>
      </c>
      <c r="D10" s="45"/>
      <c r="E10" s="46"/>
      <c r="F10" s="46"/>
      <c r="G10" s="46"/>
      <c r="H10" s="46"/>
      <c r="I10" s="27"/>
      <c r="J10" s="46"/>
      <c r="K10" s="46"/>
      <c r="L10" s="46"/>
      <c r="M10" s="46"/>
      <c r="N10" s="46"/>
      <c r="O10" s="46"/>
      <c r="P10" s="46"/>
      <c r="Q10" s="46"/>
      <c r="R10" s="46"/>
      <c r="S10" s="46"/>
      <c r="T10" s="46"/>
      <c r="V10" s="54"/>
    </row>
    <row r="11" spans="1:22" outlineLevel="1" x14ac:dyDescent="0.35">
      <c r="A11" s="54"/>
      <c r="C11" s="1">
        <v>7</v>
      </c>
      <c r="D11" s="45"/>
      <c r="E11" s="46"/>
      <c r="F11" s="46"/>
      <c r="G11" s="46"/>
      <c r="H11" s="46"/>
      <c r="I11" s="27"/>
      <c r="J11" s="46"/>
      <c r="K11" s="46"/>
      <c r="L11" s="46"/>
      <c r="M11" s="46"/>
      <c r="N11" s="46"/>
      <c r="O11" s="46"/>
      <c r="P11" s="46"/>
      <c r="Q11" s="46"/>
      <c r="R11" s="46"/>
      <c r="S11" s="46"/>
      <c r="T11" s="46"/>
      <c r="V11" s="54"/>
    </row>
    <row r="12" spans="1:22" ht="15.75" customHeight="1" x14ac:dyDescent="0.35">
      <c r="A12" s="54"/>
      <c r="C12" s="565" t="s">
        <v>108</v>
      </c>
      <c r="D12" s="566"/>
      <c r="E12" s="46"/>
      <c r="F12" s="46"/>
      <c r="G12" s="46"/>
      <c r="H12" s="46"/>
      <c r="I12" s="50">
        <f>SUM(I5:I11)</f>
        <v>320000</v>
      </c>
      <c r="J12" s="46"/>
      <c r="K12" s="46"/>
      <c r="L12" s="46"/>
      <c r="M12" s="46"/>
      <c r="N12" s="46"/>
      <c r="O12" s="46"/>
      <c r="P12" s="46"/>
      <c r="Q12" s="46"/>
      <c r="R12" s="46"/>
      <c r="S12" s="46"/>
      <c r="T12" s="46"/>
      <c r="V12" s="54"/>
    </row>
    <row r="13" spans="1:22" x14ac:dyDescent="0.35">
      <c r="A13" s="54"/>
      <c r="D13" s="47" t="s">
        <v>109</v>
      </c>
      <c r="E13" s="562"/>
      <c r="F13" s="563"/>
      <c r="G13" s="563"/>
      <c r="H13" s="563"/>
      <c r="I13" s="563"/>
      <c r="J13" s="563"/>
      <c r="K13" s="563"/>
      <c r="L13" s="563"/>
      <c r="M13" s="563"/>
      <c r="N13" s="563"/>
      <c r="O13" s="563"/>
      <c r="P13" s="563"/>
      <c r="Q13" s="563"/>
      <c r="R13" s="563"/>
      <c r="S13" s="563"/>
      <c r="T13" s="564"/>
      <c r="V13" s="54"/>
    </row>
    <row r="14" spans="1:22" ht="37.5" outlineLevel="1" x14ac:dyDescent="0.35">
      <c r="A14" s="54"/>
      <c r="C14" s="1">
        <v>1</v>
      </c>
      <c r="D14" s="57" t="s">
        <v>1171</v>
      </c>
      <c r="E14" s="7"/>
      <c r="F14" s="26"/>
      <c r="G14" s="26"/>
      <c r="H14" s="26"/>
      <c r="I14" s="27">
        <v>100000</v>
      </c>
      <c r="J14" s="44" t="s">
        <v>259</v>
      </c>
      <c r="K14" s="34"/>
      <c r="L14" s="34"/>
      <c r="M14" s="34"/>
      <c r="N14" s="34"/>
      <c r="O14" s="34"/>
      <c r="P14" s="34"/>
      <c r="Q14" s="34"/>
      <c r="R14" s="34"/>
      <c r="S14" s="34"/>
      <c r="T14" s="34"/>
      <c r="V14" s="54"/>
    </row>
    <row r="15" spans="1:22" outlineLevel="1" x14ac:dyDescent="0.35">
      <c r="A15" s="54"/>
      <c r="C15" s="1">
        <v>2</v>
      </c>
      <c r="D15" s="45"/>
      <c r="E15" s="6"/>
      <c r="F15" s="6"/>
      <c r="G15" s="8"/>
      <c r="H15" s="8"/>
      <c r="I15" s="27"/>
      <c r="J15" s="9"/>
      <c r="K15" s="34"/>
      <c r="L15" s="34"/>
      <c r="M15" s="34"/>
      <c r="N15" s="34"/>
      <c r="O15" s="34"/>
      <c r="P15" s="34"/>
      <c r="Q15" s="34"/>
      <c r="R15" s="34"/>
      <c r="S15" s="34"/>
      <c r="T15" s="34"/>
      <c r="V15" s="54"/>
    </row>
    <row r="16" spans="1:22" outlineLevel="1" x14ac:dyDescent="0.35">
      <c r="A16" s="54"/>
      <c r="C16" s="1">
        <v>3</v>
      </c>
      <c r="D16" s="3"/>
      <c r="E16" s="6"/>
      <c r="F16" s="7"/>
      <c r="G16" s="7"/>
      <c r="H16" s="7"/>
      <c r="I16" s="27"/>
      <c r="J16" s="7"/>
      <c r="K16" s="7"/>
      <c r="L16" s="7"/>
      <c r="M16" s="7"/>
      <c r="N16" s="7"/>
      <c r="O16" s="7"/>
      <c r="P16" s="7"/>
      <c r="Q16" s="7"/>
      <c r="R16" s="7"/>
      <c r="S16" s="7"/>
      <c r="T16" s="7"/>
      <c r="V16" s="54"/>
    </row>
    <row r="17" spans="1:22" outlineLevel="1" x14ac:dyDescent="0.35">
      <c r="A17" s="54"/>
      <c r="C17" s="1">
        <v>4</v>
      </c>
      <c r="D17" s="4"/>
      <c r="E17" s="6"/>
      <c r="F17" s="8"/>
      <c r="G17" s="8"/>
      <c r="H17" s="26"/>
      <c r="I17" s="27"/>
      <c r="J17" s="9"/>
      <c r="K17" s="8"/>
      <c r="L17" s="8"/>
      <c r="M17" s="8"/>
      <c r="N17" s="8"/>
      <c r="O17" s="8"/>
      <c r="P17" s="8"/>
      <c r="Q17" s="8"/>
      <c r="R17" s="8"/>
      <c r="S17" s="8"/>
      <c r="T17" s="8"/>
      <c r="V17" s="54"/>
    </row>
    <row r="18" spans="1:22" outlineLevel="1" x14ac:dyDescent="0.35">
      <c r="A18" s="54"/>
      <c r="C18" s="1">
        <v>5</v>
      </c>
      <c r="D18" s="4"/>
      <c r="E18" s="6"/>
      <c r="F18" s="8"/>
      <c r="G18" s="8"/>
      <c r="H18" s="26"/>
      <c r="I18" s="27"/>
      <c r="J18" s="9"/>
      <c r="K18" s="8"/>
      <c r="L18" s="8"/>
      <c r="M18" s="8"/>
      <c r="N18" s="8"/>
      <c r="O18" s="8"/>
      <c r="P18" s="8"/>
      <c r="Q18" s="8"/>
      <c r="R18" s="8"/>
      <c r="S18" s="8"/>
      <c r="T18" s="8"/>
      <c r="V18" s="54"/>
    </row>
    <row r="19" spans="1:22" outlineLevel="1" x14ac:dyDescent="0.35">
      <c r="A19" s="54"/>
      <c r="C19" s="1">
        <v>6</v>
      </c>
      <c r="D19" s="4"/>
      <c r="E19" s="6"/>
      <c r="F19" s="8"/>
      <c r="G19" s="8"/>
      <c r="H19" s="26"/>
      <c r="I19" s="27"/>
      <c r="J19" s="9"/>
      <c r="K19" s="8"/>
      <c r="L19" s="8"/>
      <c r="M19" s="8"/>
      <c r="N19" s="8"/>
      <c r="O19" s="8"/>
      <c r="P19" s="8"/>
      <c r="Q19" s="8"/>
      <c r="R19" s="8"/>
      <c r="S19" s="8"/>
      <c r="T19" s="8"/>
      <c r="V19" s="54"/>
    </row>
    <row r="20" spans="1:22" outlineLevel="1" x14ac:dyDescent="0.35">
      <c r="A20" s="54"/>
      <c r="C20" s="1">
        <v>7</v>
      </c>
      <c r="D20" s="4"/>
      <c r="E20" s="6"/>
      <c r="F20" s="8"/>
      <c r="G20" s="8"/>
      <c r="H20" s="26"/>
      <c r="I20" s="27"/>
      <c r="J20" s="9"/>
      <c r="K20" s="8"/>
      <c r="L20" s="8"/>
      <c r="M20" s="8"/>
      <c r="N20" s="8"/>
      <c r="O20" s="8"/>
      <c r="P20" s="8"/>
      <c r="Q20" s="8"/>
      <c r="R20" s="8"/>
      <c r="S20" s="8"/>
      <c r="T20" s="8"/>
      <c r="V20" s="54"/>
    </row>
    <row r="21" spans="1:22" x14ac:dyDescent="0.35">
      <c r="A21" s="54"/>
      <c r="D21" s="4" t="s">
        <v>110</v>
      </c>
      <c r="E21" s="6"/>
      <c r="F21" s="6"/>
      <c r="G21" s="8"/>
      <c r="H21" s="8"/>
      <c r="I21" s="50"/>
      <c r="J21" s="9"/>
      <c r="K21" s="8"/>
      <c r="L21" s="8"/>
      <c r="M21" s="8"/>
      <c r="N21" s="8"/>
      <c r="O21" s="8"/>
      <c r="P21" s="8"/>
      <c r="Q21" s="8"/>
      <c r="R21" s="8"/>
      <c r="S21" s="8"/>
      <c r="T21" s="8"/>
      <c r="V21" s="54"/>
    </row>
    <row r="22" spans="1:22" x14ac:dyDescent="0.35">
      <c r="A22" s="54"/>
      <c r="D22" s="48" t="s">
        <v>111</v>
      </c>
      <c r="E22" s="567"/>
      <c r="F22" s="568"/>
      <c r="G22" s="568"/>
      <c r="H22" s="568"/>
      <c r="I22" s="568"/>
      <c r="J22" s="568"/>
      <c r="K22" s="568"/>
      <c r="L22" s="568"/>
      <c r="M22" s="568"/>
      <c r="N22" s="568"/>
      <c r="O22" s="568"/>
      <c r="P22" s="568"/>
      <c r="Q22" s="568"/>
      <c r="R22" s="568"/>
      <c r="S22" s="568"/>
      <c r="T22" s="569"/>
      <c r="V22" s="54"/>
    </row>
    <row r="23" spans="1:22" outlineLevel="1" x14ac:dyDescent="0.35">
      <c r="A23" s="54"/>
      <c r="C23" s="1">
        <v>1</v>
      </c>
      <c r="D23" s="41"/>
      <c r="E23" s="6"/>
      <c r="F23" s="7"/>
      <c r="G23" s="7"/>
      <c r="H23" s="7"/>
      <c r="I23" s="27"/>
      <c r="J23" s="7"/>
      <c r="K23" s="34"/>
      <c r="L23" s="34"/>
      <c r="M23" s="34"/>
      <c r="N23" s="34"/>
      <c r="O23" s="34"/>
      <c r="P23" s="34"/>
      <c r="Q23" s="34"/>
      <c r="R23" s="34"/>
      <c r="S23" s="34"/>
      <c r="T23" s="34"/>
      <c r="V23" s="54"/>
    </row>
    <row r="24" spans="1:22" outlineLevel="1" x14ac:dyDescent="0.35">
      <c r="A24" s="54"/>
      <c r="C24" s="1">
        <v>2</v>
      </c>
      <c r="D24" s="42"/>
      <c r="E24" s="6"/>
      <c r="F24" s="8"/>
      <c r="G24" s="8"/>
      <c r="H24" s="26"/>
      <c r="I24" s="27"/>
      <c r="J24" s="9"/>
      <c r="K24" s="34"/>
      <c r="L24" s="34"/>
      <c r="M24" s="34"/>
      <c r="N24" s="34"/>
      <c r="O24" s="34"/>
      <c r="P24" s="34"/>
      <c r="Q24" s="34"/>
      <c r="R24" s="34"/>
      <c r="S24" s="34"/>
      <c r="T24" s="34"/>
      <c r="V24" s="54"/>
    </row>
    <row r="25" spans="1:22" outlineLevel="1" x14ac:dyDescent="0.35">
      <c r="A25" s="54"/>
      <c r="C25" s="1">
        <v>3</v>
      </c>
      <c r="D25" s="42"/>
      <c r="E25" s="6"/>
      <c r="F25" s="6"/>
      <c r="G25" s="8"/>
      <c r="H25" s="8"/>
      <c r="I25" s="27"/>
      <c r="J25" s="9"/>
      <c r="K25" s="34"/>
      <c r="L25" s="34"/>
      <c r="M25" s="34"/>
      <c r="N25" s="34"/>
      <c r="O25" s="34"/>
      <c r="P25" s="34"/>
      <c r="Q25" s="34"/>
      <c r="R25" s="34"/>
      <c r="S25" s="34"/>
      <c r="T25" s="34"/>
      <c r="V25" s="54"/>
    </row>
    <row r="26" spans="1:22" outlineLevel="1" x14ac:dyDescent="0.35">
      <c r="A26" s="54"/>
      <c r="C26" s="1">
        <v>4</v>
      </c>
      <c r="D26" s="41"/>
      <c r="E26" s="6"/>
      <c r="F26" s="7"/>
      <c r="G26" s="7"/>
      <c r="H26" s="7"/>
      <c r="I26" s="27"/>
      <c r="J26" s="7"/>
      <c r="K26" s="34"/>
      <c r="L26" s="34"/>
      <c r="M26" s="34"/>
      <c r="N26" s="34"/>
      <c r="O26" s="34"/>
      <c r="P26" s="34"/>
      <c r="Q26" s="34"/>
      <c r="R26" s="34"/>
      <c r="S26" s="34"/>
      <c r="T26" s="34"/>
      <c r="V26" s="54"/>
    </row>
    <row r="27" spans="1:22" outlineLevel="1" x14ac:dyDescent="0.35">
      <c r="A27" s="54"/>
      <c r="C27" s="1">
        <v>5</v>
      </c>
      <c r="D27" s="4"/>
      <c r="E27" s="6"/>
      <c r="F27" s="6"/>
      <c r="G27" s="8"/>
      <c r="H27" s="8"/>
      <c r="I27" s="27"/>
      <c r="J27" s="9"/>
      <c r="K27" s="8"/>
      <c r="L27" s="8"/>
      <c r="M27" s="8"/>
      <c r="N27" s="8"/>
      <c r="O27" s="8"/>
      <c r="P27" s="8"/>
      <c r="Q27" s="8"/>
      <c r="R27" s="8"/>
      <c r="S27" s="8"/>
      <c r="T27" s="8"/>
      <c r="V27" s="54"/>
    </row>
    <row r="28" spans="1:22" outlineLevel="1" x14ac:dyDescent="0.35">
      <c r="A28" s="54"/>
      <c r="C28" s="1">
        <v>6</v>
      </c>
      <c r="D28" s="51"/>
      <c r="E28" s="6"/>
      <c r="F28" s="7"/>
      <c r="G28" s="26"/>
      <c r="H28" s="26"/>
      <c r="I28" s="27"/>
      <c r="J28" s="44"/>
      <c r="K28" s="26"/>
      <c r="L28" s="26"/>
      <c r="M28" s="26"/>
      <c r="N28" s="26"/>
      <c r="O28" s="26"/>
      <c r="P28" s="26"/>
      <c r="Q28" s="26"/>
      <c r="R28" s="26"/>
      <c r="S28" s="26"/>
      <c r="T28" s="26"/>
      <c r="V28" s="54"/>
    </row>
    <row r="29" spans="1:22" outlineLevel="1" x14ac:dyDescent="0.35">
      <c r="A29" s="54"/>
      <c r="C29" s="1">
        <v>7</v>
      </c>
      <c r="D29" s="51"/>
      <c r="E29" s="6"/>
      <c r="F29" s="7"/>
      <c r="G29" s="26"/>
      <c r="H29" s="26"/>
      <c r="I29" s="27"/>
      <c r="J29" s="44"/>
      <c r="K29" s="26"/>
      <c r="L29" s="26"/>
      <c r="M29" s="26"/>
      <c r="N29" s="26"/>
      <c r="O29" s="26"/>
      <c r="P29" s="26"/>
      <c r="Q29" s="26"/>
      <c r="R29" s="26"/>
      <c r="S29" s="26"/>
      <c r="T29" s="26"/>
      <c r="V29" s="54"/>
    </row>
    <row r="30" spans="1:22" x14ac:dyDescent="0.35">
      <c r="A30" s="54"/>
      <c r="D30" s="3" t="s">
        <v>112</v>
      </c>
      <c r="E30" s="6"/>
      <c r="F30" s="7"/>
      <c r="G30" s="7"/>
      <c r="H30" s="7"/>
      <c r="I30" s="50"/>
      <c r="J30" s="7"/>
      <c r="K30" s="7"/>
      <c r="L30" s="7"/>
      <c r="M30" s="7"/>
      <c r="N30" s="7"/>
      <c r="O30" s="7"/>
      <c r="P30" s="7"/>
      <c r="Q30" s="7"/>
      <c r="R30" s="7"/>
      <c r="S30" s="7"/>
      <c r="T30" s="7"/>
      <c r="V30" s="54"/>
    </row>
    <row r="31" spans="1:22" x14ac:dyDescent="0.35">
      <c r="A31" s="54"/>
      <c r="D31" s="49" t="s">
        <v>113</v>
      </c>
      <c r="E31" s="567"/>
      <c r="F31" s="568"/>
      <c r="G31" s="568"/>
      <c r="H31" s="568"/>
      <c r="I31" s="568"/>
      <c r="J31" s="568"/>
      <c r="K31" s="568"/>
      <c r="L31" s="568"/>
      <c r="M31" s="568"/>
      <c r="N31" s="568"/>
      <c r="O31" s="568"/>
      <c r="P31" s="568"/>
      <c r="Q31" s="568"/>
      <c r="R31" s="568"/>
      <c r="S31" s="568"/>
      <c r="T31" s="569"/>
      <c r="V31" s="54"/>
    </row>
    <row r="32" spans="1:22" outlineLevel="1" x14ac:dyDescent="0.35">
      <c r="A32" s="54"/>
      <c r="C32" s="1">
        <v>1</v>
      </c>
      <c r="D32" s="41"/>
      <c r="E32" s="6"/>
      <c r="F32" s="7"/>
      <c r="G32" s="7"/>
      <c r="H32" s="7"/>
      <c r="I32" s="27"/>
      <c r="J32" s="7"/>
      <c r="K32" s="34"/>
      <c r="L32" s="34"/>
      <c r="M32" s="34"/>
      <c r="N32" s="34"/>
      <c r="O32" s="34"/>
      <c r="P32" s="34"/>
      <c r="Q32" s="34"/>
      <c r="R32" s="34"/>
      <c r="S32" s="34"/>
      <c r="T32" s="34"/>
      <c r="V32" s="54"/>
    </row>
    <row r="33" spans="1:22" outlineLevel="1" x14ac:dyDescent="0.35">
      <c r="A33" s="54"/>
      <c r="C33" s="1">
        <v>2</v>
      </c>
      <c r="D33" s="42"/>
      <c r="E33" s="6"/>
      <c r="F33" s="8"/>
      <c r="G33" s="8"/>
      <c r="H33" s="26"/>
      <c r="I33" s="27"/>
      <c r="J33" s="9"/>
      <c r="K33" s="34"/>
      <c r="L33" s="34"/>
      <c r="M33" s="34"/>
      <c r="N33" s="34"/>
      <c r="O33" s="34"/>
      <c r="P33" s="34"/>
      <c r="Q33" s="34"/>
      <c r="R33" s="34"/>
      <c r="S33" s="34"/>
      <c r="T33" s="34"/>
      <c r="V33" s="54"/>
    </row>
    <row r="34" spans="1:22" outlineLevel="1" x14ac:dyDescent="0.35">
      <c r="A34" s="54"/>
      <c r="C34" s="1">
        <v>3</v>
      </c>
      <c r="D34" s="4"/>
      <c r="E34" s="6"/>
      <c r="F34" s="8"/>
      <c r="G34" s="8"/>
      <c r="H34" s="26"/>
      <c r="I34" s="27"/>
      <c r="J34" s="9"/>
      <c r="K34" s="8"/>
      <c r="L34" s="8"/>
      <c r="M34" s="8"/>
      <c r="N34" s="8"/>
      <c r="O34" s="8"/>
      <c r="P34" s="8"/>
      <c r="Q34" s="8"/>
      <c r="R34" s="8"/>
      <c r="S34" s="8"/>
      <c r="T34" s="8"/>
      <c r="V34" s="54"/>
    </row>
    <row r="35" spans="1:22" outlineLevel="1" x14ac:dyDescent="0.35">
      <c r="A35" s="54"/>
      <c r="C35" s="1">
        <v>4</v>
      </c>
      <c r="D35" s="4"/>
      <c r="E35" s="6"/>
      <c r="F35" s="6"/>
      <c r="G35" s="8"/>
      <c r="H35" s="8"/>
      <c r="I35" s="27"/>
      <c r="J35" s="9"/>
      <c r="K35" s="8"/>
      <c r="L35" s="8"/>
      <c r="M35" s="8"/>
      <c r="N35" s="8"/>
      <c r="O35" s="8"/>
      <c r="P35" s="8"/>
      <c r="Q35" s="8"/>
      <c r="R35" s="8"/>
      <c r="S35" s="8"/>
      <c r="T35" s="8"/>
      <c r="V35" s="54"/>
    </row>
    <row r="36" spans="1:22" outlineLevel="1" x14ac:dyDescent="0.35">
      <c r="A36" s="54"/>
      <c r="C36" s="1">
        <v>5</v>
      </c>
      <c r="D36" s="3"/>
      <c r="E36" s="6"/>
      <c r="F36" s="7"/>
      <c r="G36" s="7"/>
      <c r="H36" s="7"/>
      <c r="I36" s="27"/>
      <c r="J36" s="7"/>
      <c r="K36" s="7"/>
      <c r="L36" s="7"/>
      <c r="M36" s="7"/>
      <c r="N36" s="7"/>
      <c r="O36" s="7"/>
      <c r="P36" s="7"/>
      <c r="Q36" s="7"/>
      <c r="R36" s="7"/>
      <c r="S36" s="7"/>
      <c r="T36" s="7"/>
      <c r="V36" s="54"/>
    </row>
    <row r="37" spans="1:22" outlineLevel="1" x14ac:dyDescent="0.35">
      <c r="A37" s="54"/>
      <c r="C37" s="1">
        <v>6</v>
      </c>
      <c r="D37" s="3"/>
      <c r="E37" s="6"/>
      <c r="F37" s="7"/>
      <c r="G37" s="7"/>
      <c r="H37" s="7"/>
      <c r="I37" s="27"/>
      <c r="J37" s="7"/>
      <c r="K37" s="7"/>
      <c r="L37" s="7"/>
      <c r="M37" s="7"/>
      <c r="N37" s="7"/>
      <c r="O37" s="7"/>
      <c r="P37" s="7"/>
      <c r="Q37" s="7"/>
      <c r="R37" s="7"/>
      <c r="S37" s="7"/>
      <c r="T37" s="7"/>
      <c r="V37" s="54"/>
    </row>
    <row r="38" spans="1:22" outlineLevel="1" x14ac:dyDescent="0.35">
      <c r="A38" s="54"/>
      <c r="C38" s="1">
        <v>7</v>
      </c>
      <c r="D38" s="3"/>
      <c r="E38" s="6"/>
      <c r="F38" s="7"/>
      <c r="G38" s="7"/>
      <c r="H38" s="7"/>
      <c r="I38" s="27"/>
      <c r="J38" s="7"/>
      <c r="K38" s="7"/>
      <c r="L38" s="7"/>
      <c r="M38" s="7"/>
      <c r="N38" s="7"/>
      <c r="O38" s="7"/>
      <c r="P38" s="7"/>
      <c r="Q38" s="7"/>
      <c r="R38" s="7"/>
      <c r="S38" s="7"/>
      <c r="T38" s="7"/>
      <c r="V38" s="54"/>
    </row>
    <row r="39" spans="1:22" x14ac:dyDescent="0.35">
      <c r="A39" s="54"/>
      <c r="D39" s="4" t="s">
        <v>114</v>
      </c>
      <c r="E39" s="6"/>
      <c r="F39" s="8"/>
      <c r="G39" s="8"/>
      <c r="H39" s="26"/>
      <c r="I39" s="50"/>
      <c r="J39" s="9"/>
      <c r="K39" s="8"/>
      <c r="L39" s="8"/>
      <c r="M39" s="8"/>
      <c r="N39" s="8"/>
      <c r="O39" s="8"/>
      <c r="P39" s="8"/>
      <c r="Q39" s="8"/>
      <c r="R39" s="8"/>
      <c r="S39" s="8"/>
      <c r="T39" s="8"/>
      <c r="V39" s="54"/>
    </row>
    <row r="40" spans="1:22" x14ac:dyDescent="0.35">
      <c r="A40" s="54"/>
      <c r="D40" s="39" t="s">
        <v>115</v>
      </c>
      <c r="E40" s="36"/>
      <c r="F40" s="36"/>
      <c r="G40" s="36"/>
      <c r="H40" s="36"/>
      <c r="I40" s="40"/>
      <c r="V40" s="54"/>
    </row>
    <row r="41" spans="1:22" x14ac:dyDescent="0.35">
      <c r="A41" s="54"/>
      <c r="V41" s="54"/>
    </row>
    <row r="42" spans="1:22" ht="15" customHeight="1" x14ac:dyDescent="0.35">
      <c r="A42" s="54"/>
      <c r="D42" s="38" t="s">
        <v>116</v>
      </c>
      <c r="E42" s="557" t="s">
        <v>117</v>
      </c>
      <c r="F42" s="557"/>
      <c r="G42" s="557"/>
      <c r="H42" s="557"/>
      <c r="I42" s="557"/>
      <c r="J42" s="53"/>
      <c r="K42" s="53"/>
      <c r="L42" s="53"/>
      <c r="M42" s="53"/>
      <c r="N42" s="53"/>
      <c r="O42" s="53"/>
      <c r="P42" s="53"/>
      <c r="Q42" s="53"/>
      <c r="R42" s="53"/>
      <c r="S42" s="53"/>
      <c r="T42" s="53"/>
      <c r="V42" s="54"/>
    </row>
    <row r="43" spans="1:22" x14ac:dyDescent="0.35">
      <c r="A43" s="54"/>
      <c r="D43" s="38" t="s">
        <v>118</v>
      </c>
      <c r="E43" s="52" t="s">
        <v>119</v>
      </c>
      <c r="F43" s="52"/>
      <c r="G43" s="52"/>
      <c r="H43" s="52"/>
      <c r="I43" s="52"/>
      <c r="J43" s="558"/>
      <c r="K43" s="558"/>
      <c r="L43" s="558"/>
      <c r="M43" s="558"/>
      <c r="N43" s="558"/>
      <c r="O43" s="558"/>
      <c r="P43" s="558"/>
      <c r="Q43" s="558"/>
      <c r="R43" s="558"/>
      <c r="S43" s="558"/>
      <c r="T43" s="558"/>
      <c r="V43" s="54"/>
    </row>
    <row r="44" spans="1:22" x14ac:dyDescent="0.35">
      <c r="A44" s="54"/>
      <c r="D44" s="38" t="s">
        <v>120</v>
      </c>
      <c r="E44" s="559">
        <v>43445</v>
      </c>
      <c r="F44" s="559"/>
      <c r="G44" s="559"/>
      <c r="H44" s="559"/>
      <c r="I44" s="559"/>
      <c r="J44" s="37"/>
      <c r="K44" s="37"/>
      <c r="L44" s="37"/>
      <c r="M44" s="37"/>
      <c r="N44" s="37"/>
      <c r="O44" s="37"/>
      <c r="P44" s="37"/>
      <c r="Q44" s="37"/>
      <c r="R44" s="37"/>
      <c r="S44" s="37"/>
      <c r="T44" s="37"/>
      <c r="V44" s="54"/>
    </row>
    <row r="45" spans="1:22" x14ac:dyDescent="0.35">
      <c r="A45" s="54"/>
      <c r="V45" s="54"/>
    </row>
    <row r="46" spans="1:22" x14ac:dyDescent="0.35">
      <c r="A46" s="54"/>
      <c r="B46" s="54"/>
      <c r="C46" s="54"/>
      <c r="D46" s="54"/>
      <c r="E46" s="55"/>
      <c r="F46" s="55"/>
      <c r="G46" s="55"/>
      <c r="H46" s="55"/>
      <c r="I46" s="55"/>
      <c r="J46" s="55"/>
      <c r="K46" s="55"/>
      <c r="L46" s="55"/>
      <c r="M46" s="55"/>
      <c r="N46" s="55"/>
      <c r="O46" s="55"/>
      <c r="P46" s="55"/>
      <c r="Q46" s="55"/>
      <c r="R46" s="55"/>
      <c r="S46" s="55"/>
      <c r="T46" s="55"/>
      <c r="U46" s="54"/>
      <c r="V46" s="54"/>
    </row>
  </sheetData>
  <mergeCells count="9">
    <mergeCell ref="E42:I42"/>
    <mergeCell ref="J43:T43"/>
    <mergeCell ref="E44:I44"/>
    <mergeCell ref="C4:D4"/>
    <mergeCell ref="E4:T4"/>
    <mergeCell ref="C12:D12"/>
    <mergeCell ref="E13:T13"/>
    <mergeCell ref="E22:T22"/>
    <mergeCell ref="E31:T31"/>
  </mergeCells>
  <dataValidations count="1">
    <dataValidation type="textLength" allowBlank="1" showInputMessage="1" showErrorMessage="1" errorTitle="Character Length" error="Value can not exceed 250 characters" sqref="D15:D39 D5:D6" xr:uid="{CBE8B025-7A9A-46F1-A5E8-E421733A7791}">
      <formula1>0</formula1>
      <formula2>250</formula2>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C0427-3D7C-7B41-9469-99492FC702F6}">
  <dimension ref="A1:V55"/>
  <sheetViews>
    <sheetView topLeftCell="A19" workbookViewId="0">
      <selection activeCell="I22" sqref="I22"/>
    </sheetView>
  </sheetViews>
  <sheetFormatPr defaultColWidth="9.25" defaultRowHeight="14" outlineLevelRow="1" x14ac:dyDescent="0.35"/>
  <cols>
    <col min="1" max="1" width="2.75" style="1" customWidth="1"/>
    <col min="2" max="2" width="3.83203125" style="1" customWidth="1"/>
    <col min="3" max="3" width="3.25" style="1" bestFit="1" customWidth="1"/>
    <col min="4" max="4" width="51.83203125" style="1" bestFit="1" customWidth="1"/>
    <col min="5" max="5" width="20.33203125" style="5" hidden="1" customWidth="1"/>
    <col min="6" max="6" width="13.25" style="5" hidden="1" customWidth="1"/>
    <col min="7" max="8" width="14.5" style="5" hidden="1" customWidth="1"/>
    <col min="9" max="9" width="18.25" style="5" customWidth="1"/>
    <col min="10" max="10" width="15.58203125" style="318" customWidth="1"/>
    <col min="11" max="11" width="14.75" style="5" customWidth="1"/>
    <col min="12" max="20" width="14.75" style="5" hidden="1" customWidth="1"/>
    <col min="21" max="21" width="7.5" style="1" customWidth="1"/>
    <col min="22" max="22" width="3" style="1" customWidth="1"/>
    <col min="23" max="16384" width="9.25" style="1"/>
  </cols>
  <sheetData>
    <row r="1" spans="1:22" x14ac:dyDescent="0.35">
      <c r="A1" s="54"/>
      <c r="B1" s="54"/>
      <c r="C1" s="54"/>
      <c r="D1" s="54"/>
      <c r="E1" s="55"/>
      <c r="F1" s="55"/>
      <c r="G1" s="55"/>
      <c r="H1" s="55"/>
      <c r="I1" s="55"/>
      <c r="J1" s="317"/>
      <c r="K1" s="55"/>
      <c r="L1" s="55"/>
      <c r="M1" s="55"/>
      <c r="N1" s="55"/>
      <c r="O1" s="55"/>
      <c r="P1" s="55"/>
      <c r="Q1" s="55"/>
      <c r="R1" s="55"/>
      <c r="S1" s="55"/>
      <c r="T1" s="55"/>
      <c r="U1" s="54"/>
      <c r="V1" s="54"/>
    </row>
    <row r="2" spans="1:22" x14ac:dyDescent="0.35">
      <c r="A2" s="54"/>
      <c r="V2" s="54"/>
    </row>
    <row r="3" spans="1:22" s="2" customFormat="1" ht="39" x14ac:dyDescent="0.35">
      <c r="A3" s="56"/>
      <c r="C3" s="35" t="s">
        <v>1</v>
      </c>
      <c r="D3" s="25" t="s">
        <v>101</v>
      </c>
      <c r="E3" s="25" t="s">
        <v>102</v>
      </c>
      <c r="F3" s="24" t="s">
        <v>5</v>
      </c>
      <c r="G3" s="24" t="s">
        <v>103</v>
      </c>
      <c r="H3" s="24" t="s">
        <v>7</v>
      </c>
      <c r="I3" s="324" t="s">
        <v>104</v>
      </c>
      <c r="J3" s="319" t="s">
        <v>105</v>
      </c>
      <c r="K3" s="333" t="s">
        <v>106</v>
      </c>
      <c r="L3" s="24" t="s">
        <v>11</v>
      </c>
      <c r="M3" s="24" t="s">
        <v>12</v>
      </c>
      <c r="N3" s="24" t="s">
        <v>13</v>
      </c>
      <c r="O3" s="24" t="s">
        <v>14</v>
      </c>
      <c r="P3" s="24" t="s">
        <v>15</v>
      </c>
      <c r="Q3" s="24" t="s">
        <v>16</v>
      </c>
      <c r="R3" s="24" t="s">
        <v>14</v>
      </c>
      <c r="S3" s="24" t="s">
        <v>17</v>
      </c>
      <c r="T3" s="24" t="s">
        <v>18</v>
      </c>
      <c r="V3" s="56"/>
    </row>
    <row r="4" spans="1:22" ht="15.75" hidden="1" customHeight="1" x14ac:dyDescent="0.35">
      <c r="A4" s="54"/>
      <c r="C4" s="560" t="s">
        <v>107</v>
      </c>
      <c r="D4" s="561"/>
      <c r="E4" s="562"/>
      <c r="F4" s="563"/>
      <c r="G4" s="563"/>
      <c r="H4" s="563"/>
      <c r="I4" s="563"/>
      <c r="J4" s="563"/>
      <c r="K4" s="563"/>
      <c r="L4" s="563"/>
      <c r="M4" s="563"/>
      <c r="N4" s="563"/>
      <c r="O4" s="563"/>
      <c r="P4" s="563"/>
      <c r="Q4" s="563"/>
      <c r="R4" s="563"/>
      <c r="S4" s="563"/>
      <c r="T4" s="564"/>
      <c r="V4" s="54"/>
    </row>
    <row r="5" spans="1:22" hidden="1" outlineLevel="1" x14ac:dyDescent="0.35">
      <c r="A5" s="54"/>
      <c r="C5" s="1">
        <v>1</v>
      </c>
      <c r="D5" s="43"/>
      <c r="E5" s="7"/>
      <c r="F5" s="7"/>
      <c r="G5" s="26"/>
      <c r="H5" s="26"/>
      <c r="I5" s="120"/>
      <c r="J5" s="297"/>
      <c r="K5" s="121"/>
      <c r="L5" s="34"/>
      <c r="M5" s="34"/>
      <c r="N5" s="34"/>
      <c r="O5" s="34"/>
      <c r="P5" s="34"/>
      <c r="Q5" s="34"/>
      <c r="R5" s="34"/>
      <c r="S5" s="34"/>
      <c r="T5" s="34"/>
      <c r="V5" s="54"/>
    </row>
    <row r="6" spans="1:22" hidden="1" outlineLevel="1" x14ac:dyDescent="0.35">
      <c r="A6" s="54"/>
      <c r="C6" s="1">
        <v>2</v>
      </c>
      <c r="D6" s="41"/>
      <c r="E6" s="6"/>
      <c r="F6" s="7"/>
      <c r="G6" s="7"/>
      <c r="H6" s="7"/>
      <c r="I6" s="120"/>
      <c r="J6" s="298"/>
      <c r="K6" s="121"/>
      <c r="L6" s="34"/>
      <c r="M6" s="34"/>
      <c r="N6" s="34"/>
      <c r="O6" s="34"/>
      <c r="P6" s="34"/>
      <c r="Q6" s="34"/>
      <c r="R6" s="34"/>
      <c r="S6" s="34"/>
      <c r="T6" s="34"/>
      <c r="V6" s="54"/>
    </row>
    <row r="7" spans="1:22" hidden="1" outlineLevel="1" x14ac:dyDescent="0.35">
      <c r="A7" s="54"/>
      <c r="C7" s="1">
        <v>3</v>
      </c>
      <c r="D7" s="45"/>
      <c r="E7" s="46"/>
      <c r="F7" s="46"/>
      <c r="G7" s="46"/>
      <c r="H7" s="46"/>
      <c r="I7" s="120"/>
      <c r="J7" s="297"/>
      <c r="K7" s="121"/>
      <c r="L7" s="34"/>
      <c r="M7" s="34"/>
      <c r="N7" s="34"/>
      <c r="O7" s="34"/>
      <c r="P7" s="34"/>
      <c r="Q7" s="34"/>
      <c r="R7" s="34"/>
      <c r="S7" s="34"/>
      <c r="T7" s="34"/>
      <c r="V7" s="54"/>
    </row>
    <row r="8" spans="1:22" hidden="1" outlineLevel="1" x14ac:dyDescent="0.35">
      <c r="A8" s="54"/>
      <c r="C8" s="1">
        <v>4</v>
      </c>
      <c r="D8" s="45"/>
      <c r="E8" s="46"/>
      <c r="F8" s="46"/>
      <c r="G8" s="46"/>
      <c r="H8" s="46"/>
      <c r="I8" s="120"/>
      <c r="K8" s="117"/>
      <c r="L8" s="46"/>
      <c r="M8" s="46"/>
      <c r="N8" s="46"/>
      <c r="O8" s="46"/>
      <c r="P8" s="46"/>
      <c r="Q8" s="46"/>
      <c r="R8" s="46"/>
      <c r="S8" s="46"/>
      <c r="T8" s="46"/>
      <c r="V8" s="54"/>
    </row>
    <row r="9" spans="1:22" hidden="1" outlineLevel="1" x14ac:dyDescent="0.35">
      <c r="A9" s="54"/>
      <c r="C9" s="1">
        <v>5</v>
      </c>
      <c r="D9" s="45"/>
      <c r="E9" s="46"/>
      <c r="F9" s="46"/>
      <c r="G9" s="46"/>
      <c r="H9" s="46"/>
      <c r="I9" s="120"/>
      <c r="K9" s="117"/>
      <c r="L9" s="46"/>
      <c r="M9" s="46"/>
      <c r="N9" s="46"/>
      <c r="O9" s="46"/>
      <c r="P9" s="46"/>
      <c r="Q9" s="46"/>
      <c r="R9" s="46"/>
      <c r="S9" s="46"/>
      <c r="T9" s="46"/>
      <c r="V9" s="54"/>
    </row>
    <row r="10" spans="1:22" hidden="1" outlineLevel="1" x14ac:dyDescent="0.35">
      <c r="A10" s="54"/>
      <c r="C10" s="1">
        <v>6</v>
      </c>
      <c r="D10" s="45"/>
      <c r="E10" s="46"/>
      <c r="F10" s="46"/>
      <c r="G10" s="46"/>
      <c r="H10" s="46"/>
      <c r="I10" s="120"/>
      <c r="K10" s="117"/>
      <c r="L10" s="46"/>
      <c r="M10" s="46"/>
      <c r="N10" s="46"/>
      <c r="O10" s="46"/>
      <c r="P10" s="46"/>
      <c r="Q10" s="46"/>
      <c r="R10" s="46"/>
      <c r="S10" s="46"/>
      <c r="T10" s="46"/>
      <c r="V10" s="54"/>
    </row>
    <row r="11" spans="1:22" hidden="1" outlineLevel="1" x14ac:dyDescent="0.35">
      <c r="A11" s="54"/>
      <c r="C11" s="1">
        <v>7</v>
      </c>
      <c r="D11" s="45"/>
      <c r="E11" s="46"/>
      <c r="F11" s="46"/>
      <c r="G11" s="46"/>
      <c r="H11" s="46"/>
      <c r="I11" s="120"/>
      <c r="K11" s="117"/>
      <c r="L11" s="46"/>
      <c r="M11" s="46"/>
      <c r="N11" s="46"/>
      <c r="O11" s="46"/>
      <c r="P11" s="46"/>
      <c r="Q11" s="46"/>
      <c r="R11" s="46"/>
      <c r="S11" s="46"/>
      <c r="T11" s="46"/>
      <c r="V11" s="54"/>
    </row>
    <row r="12" spans="1:22" ht="15.75" customHeight="1" collapsed="1" x14ac:dyDescent="0.35">
      <c r="A12" s="54"/>
      <c r="C12" s="565" t="s">
        <v>108</v>
      </c>
      <c r="D12" s="566"/>
      <c r="E12" s="46"/>
      <c r="F12" s="46"/>
      <c r="G12" s="46"/>
      <c r="H12" s="46"/>
      <c r="I12" s="325"/>
      <c r="K12" s="117"/>
      <c r="L12" s="46"/>
      <c r="M12" s="46"/>
      <c r="N12" s="46"/>
      <c r="O12" s="46"/>
      <c r="P12" s="46"/>
      <c r="Q12" s="46"/>
      <c r="R12" s="46"/>
      <c r="S12" s="46"/>
      <c r="T12" s="46"/>
      <c r="V12" s="54"/>
    </row>
    <row r="13" spans="1:22" x14ac:dyDescent="0.35">
      <c r="A13" s="54"/>
      <c r="D13" s="47" t="s">
        <v>109</v>
      </c>
      <c r="E13" s="562"/>
      <c r="F13" s="563"/>
      <c r="G13" s="563"/>
      <c r="H13" s="563"/>
      <c r="I13" s="563"/>
      <c r="J13" s="563"/>
      <c r="K13" s="563"/>
      <c r="L13" s="563"/>
      <c r="M13" s="563"/>
      <c r="N13" s="563"/>
      <c r="O13" s="563"/>
      <c r="P13" s="563"/>
      <c r="Q13" s="563"/>
      <c r="R13" s="563"/>
      <c r="S13" s="563"/>
      <c r="T13" s="564"/>
      <c r="V13" s="54"/>
    </row>
    <row r="14" spans="1:22" ht="25" outlineLevel="1" x14ac:dyDescent="0.35">
      <c r="A14" s="54"/>
      <c r="C14" s="304">
        <v>1</v>
      </c>
      <c r="D14" s="57" t="s">
        <v>1209</v>
      </c>
      <c r="E14" s="7"/>
      <c r="F14" s="26"/>
      <c r="G14" s="26"/>
      <c r="H14" s="26"/>
      <c r="I14" s="326">
        <v>128271</v>
      </c>
      <c r="J14" s="313" t="s">
        <v>1174</v>
      </c>
      <c r="K14" s="334">
        <v>45280</v>
      </c>
      <c r="L14" s="34"/>
      <c r="M14" s="34"/>
      <c r="N14" s="34"/>
      <c r="O14" s="34"/>
      <c r="P14" s="34"/>
      <c r="Q14" s="34"/>
      <c r="R14" s="34"/>
      <c r="S14" s="34"/>
      <c r="T14" s="34"/>
      <c r="V14" s="54"/>
    </row>
    <row r="15" spans="1:22" ht="25" outlineLevel="1" x14ac:dyDescent="0.35">
      <c r="A15" s="54"/>
      <c r="C15" s="304">
        <v>2</v>
      </c>
      <c r="D15" s="290" t="s">
        <v>1210</v>
      </c>
      <c r="E15" s="6"/>
      <c r="F15" s="6"/>
      <c r="G15" s="8"/>
      <c r="H15" s="8"/>
      <c r="I15" s="326">
        <v>4484</v>
      </c>
      <c r="J15" s="313" t="s">
        <v>64</v>
      </c>
      <c r="K15" s="334">
        <v>45305</v>
      </c>
      <c r="L15" s="34"/>
      <c r="M15" s="34"/>
      <c r="N15" s="34"/>
      <c r="O15" s="34"/>
      <c r="P15" s="34"/>
      <c r="Q15" s="34"/>
      <c r="R15" s="34"/>
      <c r="S15" s="34"/>
      <c r="T15" s="34"/>
      <c r="V15" s="54"/>
    </row>
    <row r="16" spans="1:22" ht="25" outlineLevel="1" x14ac:dyDescent="0.35">
      <c r="A16" s="54"/>
      <c r="C16" s="304">
        <v>3</v>
      </c>
      <c r="D16" s="151" t="s">
        <v>1211</v>
      </c>
      <c r="E16" s="6"/>
      <c r="F16" s="7"/>
      <c r="G16" s="7"/>
      <c r="H16" s="7"/>
      <c r="I16" s="326">
        <v>2200</v>
      </c>
      <c r="J16" s="320" t="s">
        <v>1212</v>
      </c>
      <c r="K16" s="335"/>
      <c r="L16" s="7"/>
      <c r="M16" s="7"/>
      <c r="N16" s="7"/>
      <c r="O16" s="7"/>
      <c r="P16" s="7"/>
      <c r="Q16" s="7"/>
      <c r="R16" s="7"/>
      <c r="S16" s="7"/>
      <c r="T16" s="7"/>
      <c r="V16" s="54"/>
    </row>
    <row r="17" spans="1:22" ht="25" outlineLevel="1" x14ac:dyDescent="0.35">
      <c r="A17" s="54"/>
      <c r="C17" s="304">
        <v>4</v>
      </c>
      <c r="D17" s="152" t="s">
        <v>1213</v>
      </c>
      <c r="E17" s="6"/>
      <c r="F17" s="8"/>
      <c r="G17" s="8"/>
      <c r="H17" s="26"/>
      <c r="I17" s="326">
        <v>4392</v>
      </c>
      <c r="J17" s="313" t="s">
        <v>1214</v>
      </c>
      <c r="K17" s="336"/>
      <c r="L17" s="8"/>
      <c r="M17" s="8"/>
      <c r="N17" s="8"/>
      <c r="O17" s="8"/>
      <c r="P17" s="8"/>
      <c r="Q17" s="8"/>
      <c r="R17" s="8"/>
      <c r="S17" s="8"/>
      <c r="T17" s="8"/>
      <c r="V17" s="54"/>
    </row>
    <row r="18" spans="1:22" ht="37.5" outlineLevel="1" x14ac:dyDescent="0.35">
      <c r="A18" s="54"/>
      <c r="C18" s="304">
        <v>5</v>
      </c>
      <c r="D18" s="152" t="s">
        <v>1215</v>
      </c>
      <c r="E18" s="6"/>
      <c r="F18" s="8"/>
      <c r="G18" s="8"/>
      <c r="H18" s="26"/>
      <c r="I18" s="326">
        <v>3958</v>
      </c>
      <c r="J18" s="313" t="s">
        <v>1214</v>
      </c>
      <c r="K18" s="336"/>
      <c r="L18" s="8"/>
      <c r="M18" s="8"/>
      <c r="N18" s="8"/>
      <c r="O18" s="8"/>
      <c r="P18" s="8"/>
      <c r="Q18" s="8"/>
      <c r="R18" s="8"/>
      <c r="S18" s="8"/>
      <c r="T18" s="8"/>
      <c r="V18" s="54"/>
    </row>
    <row r="19" spans="1:22" ht="37.5" outlineLevel="1" x14ac:dyDescent="0.35">
      <c r="A19" s="54"/>
      <c r="C19" s="304">
        <v>6</v>
      </c>
      <c r="D19" s="152" t="s">
        <v>1216</v>
      </c>
      <c r="E19" s="6"/>
      <c r="F19" s="8"/>
      <c r="G19" s="8"/>
      <c r="H19" s="26"/>
      <c r="I19" s="327">
        <v>24758.66</v>
      </c>
      <c r="J19" s="321" t="s">
        <v>1217</v>
      </c>
      <c r="K19" s="336"/>
      <c r="L19" s="8"/>
      <c r="M19" s="8"/>
      <c r="N19" s="8"/>
      <c r="O19" s="8"/>
      <c r="P19" s="8"/>
      <c r="Q19" s="8"/>
      <c r="R19" s="8"/>
      <c r="S19" s="8"/>
      <c r="T19" s="8"/>
      <c r="V19" s="54"/>
    </row>
    <row r="20" spans="1:22" ht="25" outlineLevel="1" x14ac:dyDescent="0.35">
      <c r="A20" s="54"/>
      <c r="C20" s="304">
        <v>7</v>
      </c>
      <c r="D20" s="292" t="s">
        <v>1218</v>
      </c>
      <c r="E20" s="6"/>
      <c r="F20" s="8"/>
      <c r="G20" s="8"/>
      <c r="H20" s="26"/>
      <c r="I20" s="326">
        <v>211684</v>
      </c>
      <c r="J20" s="313" t="s">
        <v>1219</v>
      </c>
      <c r="K20" s="336"/>
      <c r="L20" s="8"/>
      <c r="M20" s="8"/>
      <c r="N20" s="8"/>
      <c r="O20" s="8"/>
      <c r="P20" s="8"/>
      <c r="Q20" s="8"/>
      <c r="R20" s="8"/>
      <c r="S20" s="8"/>
      <c r="T20" s="8"/>
      <c r="V20" s="54"/>
    </row>
    <row r="21" spans="1:22" ht="25" outlineLevel="1" x14ac:dyDescent="0.35">
      <c r="A21" s="54"/>
      <c r="C21" s="304">
        <v>8</v>
      </c>
      <c r="D21" s="292" t="s">
        <v>1220</v>
      </c>
      <c r="E21" s="6"/>
      <c r="F21" s="8"/>
      <c r="G21" s="8"/>
      <c r="H21" s="26"/>
      <c r="I21" s="328">
        <v>200000</v>
      </c>
      <c r="J21" s="313"/>
      <c r="K21" s="336"/>
      <c r="L21" s="8"/>
      <c r="M21" s="8"/>
      <c r="N21" s="8"/>
      <c r="O21" s="8"/>
      <c r="P21" s="8"/>
      <c r="Q21" s="8"/>
      <c r="R21" s="8"/>
      <c r="S21" s="8"/>
      <c r="T21" s="8"/>
      <c r="V21" s="54"/>
    </row>
    <row r="22" spans="1:22" ht="37.5" outlineLevel="1" x14ac:dyDescent="0.3">
      <c r="A22" s="54"/>
      <c r="C22" s="304">
        <v>9</v>
      </c>
      <c r="D22" s="292" t="s">
        <v>1221</v>
      </c>
      <c r="E22" s="6"/>
      <c r="F22" s="8"/>
      <c r="G22" s="8"/>
      <c r="H22" s="26"/>
      <c r="I22" s="329">
        <v>8560</v>
      </c>
      <c r="J22" s="322" t="s">
        <v>1212</v>
      </c>
      <c r="K22" s="336"/>
      <c r="L22" s="8"/>
      <c r="M22" s="8"/>
      <c r="N22" s="8"/>
      <c r="O22" s="8"/>
      <c r="P22" s="8"/>
      <c r="Q22" s="8"/>
      <c r="R22" s="8"/>
      <c r="S22" s="8"/>
      <c r="T22" s="8"/>
      <c r="V22" s="54"/>
    </row>
    <row r="23" spans="1:22" ht="37.5" outlineLevel="1" x14ac:dyDescent="0.3">
      <c r="A23" s="54"/>
      <c r="C23" s="304">
        <v>10</v>
      </c>
      <c r="D23" s="296" t="s">
        <v>1222</v>
      </c>
      <c r="E23" s="203"/>
      <c r="F23" s="203"/>
      <c r="G23" s="203"/>
      <c r="H23" s="203"/>
      <c r="I23" s="329">
        <v>8560</v>
      </c>
      <c r="J23" s="322" t="s">
        <v>1212</v>
      </c>
      <c r="K23" s="336"/>
      <c r="L23" s="8"/>
      <c r="M23" s="8"/>
      <c r="N23" s="8"/>
      <c r="O23" s="8"/>
      <c r="P23" s="8"/>
      <c r="Q23" s="8"/>
      <c r="R23" s="8"/>
      <c r="S23" s="8"/>
      <c r="T23" s="8"/>
      <c r="V23" s="54"/>
    </row>
    <row r="24" spans="1:22" ht="37.5" outlineLevel="1" x14ac:dyDescent="0.35">
      <c r="A24" s="54"/>
      <c r="C24" s="304">
        <v>11</v>
      </c>
      <c r="D24" s="296" t="s">
        <v>1223</v>
      </c>
      <c r="E24" s="203"/>
      <c r="F24" s="203"/>
      <c r="G24" s="203"/>
      <c r="H24" s="203"/>
      <c r="I24" s="330">
        <v>24758.66</v>
      </c>
      <c r="J24" s="321" t="s">
        <v>1217</v>
      </c>
      <c r="K24" s="336"/>
      <c r="L24" s="8"/>
      <c r="M24" s="8"/>
      <c r="N24" s="8"/>
      <c r="O24" s="8"/>
      <c r="P24" s="8"/>
      <c r="Q24" s="8"/>
      <c r="R24" s="8"/>
      <c r="S24" s="8"/>
      <c r="T24" s="8"/>
      <c r="V24" s="54"/>
    </row>
    <row r="25" spans="1:22" ht="37.5" outlineLevel="1" x14ac:dyDescent="0.35">
      <c r="A25" s="54"/>
      <c r="C25" s="304">
        <v>12</v>
      </c>
      <c r="D25" s="296" t="s">
        <v>1224</v>
      </c>
      <c r="E25" s="203"/>
      <c r="F25" s="203"/>
      <c r="G25" s="203"/>
      <c r="H25" s="203"/>
      <c r="I25" s="329">
        <v>54000</v>
      </c>
      <c r="J25" s="313" t="s">
        <v>1219</v>
      </c>
      <c r="K25" s="336"/>
      <c r="L25" s="8"/>
      <c r="M25" s="8"/>
      <c r="N25" s="8"/>
      <c r="O25" s="8"/>
      <c r="P25" s="8"/>
      <c r="Q25" s="8"/>
      <c r="R25" s="8"/>
      <c r="S25" s="8"/>
      <c r="T25" s="8"/>
      <c r="V25" s="54"/>
    </row>
    <row r="26" spans="1:22" ht="37.5" outlineLevel="1" x14ac:dyDescent="0.3">
      <c r="A26" s="54"/>
      <c r="C26" s="304">
        <v>13</v>
      </c>
      <c r="D26" s="296" t="s">
        <v>1225</v>
      </c>
      <c r="E26" s="203"/>
      <c r="F26" s="203"/>
      <c r="G26" s="203"/>
      <c r="H26" s="203"/>
      <c r="I26" s="329">
        <v>8560</v>
      </c>
      <c r="J26" s="322" t="s">
        <v>1212</v>
      </c>
      <c r="K26" s="336"/>
      <c r="L26" s="8"/>
      <c r="M26" s="8"/>
      <c r="N26" s="8"/>
      <c r="O26" s="8"/>
      <c r="P26" s="8"/>
      <c r="Q26" s="8"/>
      <c r="R26" s="8"/>
      <c r="S26" s="8"/>
      <c r="T26" s="8"/>
      <c r="V26" s="54"/>
    </row>
    <row r="27" spans="1:22" ht="37.5" outlineLevel="1" x14ac:dyDescent="0.35">
      <c r="A27" s="54"/>
      <c r="C27" s="304">
        <v>14</v>
      </c>
      <c r="D27" s="296" t="s">
        <v>1226</v>
      </c>
      <c r="E27" s="203"/>
      <c r="F27" s="203"/>
      <c r="G27" s="203"/>
      <c r="H27" s="203"/>
      <c r="I27" s="330">
        <v>24758.66</v>
      </c>
      <c r="J27" s="321" t="s">
        <v>1217</v>
      </c>
      <c r="K27" s="336"/>
      <c r="L27" s="8"/>
      <c r="M27" s="8"/>
      <c r="N27" s="8"/>
      <c r="O27" s="8"/>
      <c r="P27" s="8"/>
      <c r="Q27" s="8"/>
      <c r="R27" s="8"/>
      <c r="S27" s="8"/>
      <c r="T27" s="8"/>
      <c r="V27" s="54"/>
    </row>
    <row r="28" spans="1:22" outlineLevel="1" x14ac:dyDescent="0.3">
      <c r="A28" s="54"/>
      <c r="C28" s="304">
        <v>15</v>
      </c>
      <c r="D28" s="296" t="s">
        <v>1227</v>
      </c>
      <c r="E28" s="203"/>
      <c r="F28" s="203"/>
      <c r="G28" s="203"/>
      <c r="H28" s="203"/>
      <c r="I28" s="329">
        <v>335015</v>
      </c>
      <c r="J28" s="322" t="s">
        <v>1228</v>
      </c>
      <c r="K28" s="336"/>
      <c r="L28" s="8"/>
      <c r="M28" s="8"/>
      <c r="N28" s="8"/>
      <c r="O28" s="8"/>
      <c r="P28" s="8"/>
      <c r="Q28" s="8"/>
      <c r="R28" s="8"/>
      <c r="S28" s="8"/>
      <c r="T28" s="8"/>
      <c r="V28" s="54"/>
    </row>
    <row r="29" spans="1:22" outlineLevel="1" x14ac:dyDescent="0.35">
      <c r="A29" s="54"/>
      <c r="C29" s="304">
        <v>16</v>
      </c>
      <c r="D29" s="296" t="s">
        <v>1229</v>
      </c>
      <c r="E29" s="203"/>
      <c r="F29" s="203"/>
      <c r="G29" s="203"/>
      <c r="H29" s="203"/>
      <c r="I29" s="329">
        <v>54000</v>
      </c>
      <c r="J29" s="313" t="s">
        <v>1219</v>
      </c>
      <c r="K29" s="336"/>
      <c r="L29" s="8"/>
      <c r="M29" s="8"/>
      <c r="N29" s="8"/>
      <c r="O29" s="8"/>
      <c r="P29" s="8"/>
      <c r="Q29" s="8"/>
      <c r="R29" s="8"/>
      <c r="S29" s="8"/>
      <c r="T29" s="8"/>
      <c r="V29" s="54"/>
    </row>
    <row r="30" spans="1:22" x14ac:dyDescent="0.35">
      <c r="A30" s="54"/>
      <c r="D30" s="303" t="s">
        <v>110</v>
      </c>
      <c r="E30" s="298"/>
      <c r="F30" s="298"/>
      <c r="G30" s="299"/>
      <c r="H30" s="299"/>
      <c r="I30" s="331">
        <f>SUM(I14:I29)</f>
        <v>1097959.98</v>
      </c>
      <c r="J30" s="297"/>
      <c r="K30" s="336"/>
      <c r="L30" s="8"/>
      <c r="M30" s="8"/>
      <c r="N30" s="8"/>
      <c r="O30" s="8"/>
      <c r="P30" s="8"/>
      <c r="Q30" s="8"/>
      <c r="R30" s="8"/>
      <c r="S30" s="8"/>
      <c r="T30" s="8"/>
      <c r="V30" s="54"/>
    </row>
    <row r="31" spans="1:22" x14ac:dyDescent="0.35">
      <c r="A31" s="54"/>
      <c r="D31" s="48" t="s">
        <v>111</v>
      </c>
      <c r="E31" s="567"/>
      <c r="F31" s="568"/>
      <c r="G31" s="568"/>
      <c r="H31" s="568"/>
      <c r="I31" s="568"/>
      <c r="J31" s="568"/>
      <c r="K31" s="568"/>
      <c r="L31" s="568"/>
      <c r="M31" s="568"/>
      <c r="N31" s="568"/>
      <c r="O31" s="568"/>
      <c r="P31" s="568"/>
      <c r="Q31" s="568"/>
      <c r="R31" s="568"/>
      <c r="S31" s="568"/>
      <c r="T31" s="569"/>
      <c r="V31" s="54"/>
    </row>
    <row r="32" spans="1:22" outlineLevel="1" x14ac:dyDescent="0.35">
      <c r="A32" s="54"/>
      <c r="C32" s="1">
        <v>1</v>
      </c>
      <c r="D32" s="41"/>
      <c r="E32" s="6"/>
      <c r="F32" s="7"/>
      <c r="G32" s="7"/>
      <c r="H32" s="7"/>
      <c r="I32" s="332"/>
      <c r="J32" s="298"/>
      <c r="K32" s="121"/>
      <c r="L32" s="34"/>
      <c r="M32" s="34"/>
      <c r="N32" s="34"/>
      <c r="O32" s="34"/>
      <c r="P32" s="34"/>
      <c r="Q32" s="34"/>
      <c r="R32" s="34"/>
      <c r="S32" s="34"/>
      <c r="T32" s="34"/>
      <c r="V32" s="54"/>
    </row>
    <row r="33" spans="1:22" outlineLevel="1" x14ac:dyDescent="0.35">
      <c r="A33" s="54"/>
      <c r="C33" s="1">
        <v>2</v>
      </c>
      <c r="D33" s="42"/>
      <c r="E33" s="6"/>
      <c r="F33" s="8"/>
      <c r="G33" s="8"/>
      <c r="H33" s="26"/>
      <c r="I33" s="120"/>
      <c r="J33" s="297"/>
      <c r="K33" s="121"/>
      <c r="L33" s="34"/>
      <c r="M33" s="34"/>
      <c r="N33" s="34"/>
      <c r="O33" s="34"/>
      <c r="P33" s="34"/>
      <c r="Q33" s="34"/>
      <c r="R33" s="34"/>
      <c r="S33" s="34"/>
      <c r="T33" s="34"/>
      <c r="V33" s="54"/>
    </row>
    <row r="34" spans="1:22" outlineLevel="1" x14ac:dyDescent="0.35">
      <c r="A34" s="54"/>
      <c r="C34" s="1">
        <v>3</v>
      </c>
      <c r="D34" s="42"/>
      <c r="E34" s="6"/>
      <c r="F34" s="6"/>
      <c r="G34" s="8"/>
      <c r="H34" s="8"/>
      <c r="I34" s="120"/>
      <c r="J34" s="297"/>
      <c r="K34" s="121"/>
      <c r="L34" s="34"/>
      <c r="M34" s="34"/>
      <c r="N34" s="34"/>
      <c r="O34" s="34"/>
      <c r="P34" s="34"/>
      <c r="Q34" s="34"/>
      <c r="R34" s="34"/>
      <c r="S34" s="34"/>
      <c r="T34" s="34"/>
      <c r="V34" s="54"/>
    </row>
    <row r="35" spans="1:22" outlineLevel="1" x14ac:dyDescent="0.35">
      <c r="A35" s="54"/>
      <c r="C35" s="1">
        <v>4</v>
      </c>
      <c r="D35" s="41"/>
      <c r="E35" s="6"/>
      <c r="F35" s="7"/>
      <c r="G35" s="7"/>
      <c r="H35" s="7"/>
      <c r="I35" s="120"/>
      <c r="J35" s="298"/>
      <c r="K35" s="121"/>
      <c r="L35" s="34"/>
      <c r="M35" s="34"/>
      <c r="N35" s="34"/>
      <c r="O35" s="34"/>
      <c r="P35" s="34"/>
      <c r="Q35" s="34"/>
      <c r="R35" s="34"/>
      <c r="S35" s="34"/>
      <c r="T35" s="34"/>
      <c r="V35" s="54"/>
    </row>
    <row r="36" spans="1:22" outlineLevel="1" x14ac:dyDescent="0.35">
      <c r="A36" s="54"/>
      <c r="C36" s="1">
        <v>5</v>
      </c>
      <c r="D36" s="4"/>
      <c r="E36" s="6"/>
      <c r="F36" s="6"/>
      <c r="G36" s="8"/>
      <c r="H36" s="8"/>
      <c r="I36" s="120"/>
      <c r="J36" s="297"/>
      <c r="K36" s="122"/>
      <c r="L36" s="8"/>
      <c r="M36" s="8"/>
      <c r="N36" s="8"/>
      <c r="O36" s="8"/>
      <c r="P36" s="8"/>
      <c r="Q36" s="8"/>
      <c r="R36" s="8"/>
      <c r="S36" s="8"/>
      <c r="T36" s="8"/>
      <c r="V36" s="54"/>
    </row>
    <row r="37" spans="1:22" outlineLevel="1" x14ac:dyDescent="0.35">
      <c r="A37" s="54"/>
      <c r="C37" s="1">
        <v>6</v>
      </c>
      <c r="D37" s="51"/>
      <c r="E37" s="6"/>
      <c r="F37" s="7"/>
      <c r="G37" s="26"/>
      <c r="H37" s="26"/>
      <c r="I37" s="120"/>
      <c r="J37" s="297"/>
      <c r="K37" s="337"/>
      <c r="L37" s="26"/>
      <c r="M37" s="26"/>
      <c r="N37" s="26"/>
      <c r="O37" s="26"/>
      <c r="P37" s="26"/>
      <c r="Q37" s="26"/>
      <c r="R37" s="26"/>
      <c r="S37" s="26"/>
      <c r="T37" s="26"/>
      <c r="V37" s="54"/>
    </row>
    <row r="38" spans="1:22" outlineLevel="1" x14ac:dyDescent="0.35">
      <c r="A38" s="54"/>
      <c r="C38" s="1">
        <v>7</v>
      </c>
      <c r="D38" s="51"/>
      <c r="E38" s="6"/>
      <c r="F38" s="7"/>
      <c r="G38" s="26"/>
      <c r="H38" s="26"/>
      <c r="I38" s="120"/>
      <c r="J38" s="297"/>
      <c r="K38" s="337"/>
      <c r="L38" s="26"/>
      <c r="M38" s="26"/>
      <c r="N38" s="26"/>
      <c r="O38" s="26"/>
      <c r="P38" s="26"/>
      <c r="Q38" s="26"/>
      <c r="R38" s="26"/>
      <c r="S38" s="26"/>
      <c r="T38" s="26"/>
      <c r="V38" s="54"/>
    </row>
    <row r="39" spans="1:22" x14ac:dyDescent="0.35">
      <c r="A39" s="54"/>
      <c r="D39" s="3" t="s">
        <v>112</v>
      </c>
      <c r="E39" s="6"/>
      <c r="F39" s="7"/>
      <c r="G39" s="7"/>
      <c r="H39" s="7"/>
      <c r="I39" s="325"/>
      <c r="J39" s="298"/>
      <c r="K39" s="110"/>
      <c r="L39" s="7"/>
      <c r="M39" s="7"/>
      <c r="N39" s="7"/>
      <c r="O39" s="7"/>
      <c r="P39" s="7"/>
      <c r="Q39" s="7"/>
      <c r="R39" s="7"/>
      <c r="S39" s="7"/>
      <c r="T39" s="7"/>
      <c r="V39" s="54"/>
    </row>
    <row r="40" spans="1:22" x14ac:dyDescent="0.35">
      <c r="A40" s="54"/>
      <c r="D40" s="49" t="s">
        <v>113</v>
      </c>
      <c r="E40" s="567"/>
      <c r="F40" s="568"/>
      <c r="G40" s="568"/>
      <c r="H40" s="568"/>
      <c r="I40" s="568"/>
      <c r="J40" s="568"/>
      <c r="K40" s="568"/>
      <c r="L40" s="568"/>
      <c r="M40" s="568"/>
      <c r="N40" s="568"/>
      <c r="O40" s="568"/>
      <c r="P40" s="568"/>
      <c r="Q40" s="568"/>
      <c r="R40" s="568"/>
      <c r="S40" s="568"/>
      <c r="T40" s="569"/>
      <c r="V40" s="54"/>
    </row>
    <row r="41" spans="1:22" outlineLevel="1" x14ac:dyDescent="0.35">
      <c r="A41" s="54"/>
      <c r="C41" s="1">
        <v>1</v>
      </c>
      <c r="D41" s="41"/>
      <c r="E41" s="6"/>
      <c r="F41" s="7"/>
      <c r="G41" s="7"/>
      <c r="H41" s="7"/>
      <c r="I41" s="120"/>
      <c r="J41" s="298"/>
      <c r="K41" s="121"/>
      <c r="L41" s="34"/>
      <c r="M41" s="34"/>
      <c r="N41" s="34"/>
      <c r="O41" s="34"/>
      <c r="P41" s="34"/>
      <c r="Q41" s="34"/>
      <c r="R41" s="34"/>
      <c r="S41" s="34"/>
      <c r="T41" s="34"/>
      <c r="V41" s="54"/>
    </row>
    <row r="42" spans="1:22" outlineLevel="1" x14ac:dyDescent="0.35">
      <c r="A42" s="54"/>
      <c r="C42" s="1">
        <v>2</v>
      </c>
      <c r="D42" s="42"/>
      <c r="E42" s="6"/>
      <c r="F42" s="8"/>
      <c r="G42" s="8"/>
      <c r="H42" s="26"/>
      <c r="I42" s="120"/>
      <c r="J42" s="297"/>
      <c r="K42" s="121"/>
      <c r="L42" s="34"/>
      <c r="M42" s="34"/>
      <c r="N42" s="34"/>
      <c r="O42" s="34"/>
      <c r="P42" s="34"/>
      <c r="Q42" s="34"/>
      <c r="R42" s="34"/>
      <c r="S42" s="34"/>
      <c r="T42" s="34"/>
      <c r="V42" s="54"/>
    </row>
    <row r="43" spans="1:22" outlineLevel="1" x14ac:dyDescent="0.35">
      <c r="A43" s="54"/>
      <c r="C43" s="1">
        <v>3</v>
      </c>
      <c r="D43" s="4"/>
      <c r="E43" s="6"/>
      <c r="F43" s="8"/>
      <c r="G43" s="8"/>
      <c r="H43" s="26"/>
      <c r="I43" s="120"/>
      <c r="J43" s="297"/>
      <c r="K43" s="122"/>
      <c r="L43" s="8"/>
      <c r="M43" s="8"/>
      <c r="N43" s="8"/>
      <c r="O43" s="8"/>
      <c r="P43" s="8"/>
      <c r="Q43" s="8"/>
      <c r="R43" s="8"/>
      <c r="S43" s="8"/>
      <c r="T43" s="8"/>
      <c r="V43" s="54"/>
    </row>
    <row r="44" spans="1:22" outlineLevel="1" x14ac:dyDescent="0.35">
      <c r="A44" s="54"/>
      <c r="C44" s="1">
        <v>4</v>
      </c>
      <c r="D44" s="4"/>
      <c r="E44" s="6"/>
      <c r="F44" s="6"/>
      <c r="G44" s="8"/>
      <c r="H44" s="8"/>
      <c r="I44" s="120"/>
      <c r="J44" s="297"/>
      <c r="K44" s="122"/>
      <c r="L44" s="8"/>
      <c r="M44" s="8"/>
      <c r="N44" s="8"/>
      <c r="O44" s="8"/>
      <c r="P44" s="8"/>
      <c r="Q44" s="8"/>
      <c r="R44" s="8"/>
      <c r="S44" s="8"/>
      <c r="T44" s="8"/>
      <c r="V44" s="54"/>
    </row>
    <row r="45" spans="1:22" outlineLevel="1" x14ac:dyDescent="0.35">
      <c r="A45" s="54"/>
      <c r="C45" s="1">
        <v>5</v>
      </c>
      <c r="D45" s="3"/>
      <c r="E45" s="6"/>
      <c r="F45" s="7"/>
      <c r="G45" s="7"/>
      <c r="H45" s="7"/>
      <c r="I45" s="120"/>
      <c r="J45" s="298"/>
      <c r="K45" s="110"/>
      <c r="L45" s="7"/>
      <c r="M45" s="7"/>
      <c r="N45" s="7"/>
      <c r="O45" s="7"/>
      <c r="P45" s="7"/>
      <c r="Q45" s="7"/>
      <c r="R45" s="7"/>
      <c r="S45" s="7"/>
      <c r="T45" s="7"/>
      <c r="V45" s="54"/>
    </row>
    <row r="46" spans="1:22" outlineLevel="1" x14ac:dyDescent="0.35">
      <c r="A46" s="54"/>
      <c r="C46" s="1">
        <v>6</v>
      </c>
      <c r="D46" s="3"/>
      <c r="E46" s="6"/>
      <c r="F46" s="7"/>
      <c r="G46" s="7"/>
      <c r="H46" s="7"/>
      <c r="I46" s="120"/>
      <c r="J46" s="298"/>
      <c r="K46" s="110"/>
      <c r="L46" s="7"/>
      <c r="M46" s="7"/>
      <c r="N46" s="7"/>
      <c r="O46" s="7"/>
      <c r="P46" s="7"/>
      <c r="Q46" s="7"/>
      <c r="R46" s="7"/>
      <c r="S46" s="7"/>
      <c r="T46" s="7"/>
      <c r="V46" s="54"/>
    </row>
    <row r="47" spans="1:22" outlineLevel="1" x14ac:dyDescent="0.35">
      <c r="A47" s="54"/>
      <c r="C47" s="1">
        <v>7</v>
      </c>
      <c r="D47" s="3"/>
      <c r="E47" s="6"/>
      <c r="F47" s="7"/>
      <c r="G47" s="7"/>
      <c r="H47" s="7"/>
      <c r="I47" s="120"/>
      <c r="J47" s="298"/>
      <c r="K47" s="110"/>
      <c r="L47" s="7"/>
      <c r="M47" s="7"/>
      <c r="N47" s="7"/>
      <c r="O47" s="7"/>
      <c r="P47" s="7"/>
      <c r="Q47" s="7"/>
      <c r="R47" s="7"/>
      <c r="S47" s="7"/>
      <c r="T47" s="7"/>
      <c r="V47" s="54"/>
    </row>
    <row r="48" spans="1:22" x14ac:dyDescent="0.35">
      <c r="A48" s="54"/>
      <c r="D48" s="4" t="s">
        <v>114</v>
      </c>
      <c r="E48" s="6"/>
      <c r="F48" s="8"/>
      <c r="G48" s="8"/>
      <c r="H48" s="26"/>
      <c r="I48" s="325"/>
      <c r="J48" s="297"/>
      <c r="K48" s="122"/>
      <c r="L48" s="8"/>
      <c r="M48" s="8"/>
      <c r="N48" s="8"/>
      <c r="O48" s="8"/>
      <c r="P48" s="8"/>
      <c r="Q48" s="8"/>
      <c r="R48" s="8"/>
      <c r="S48" s="8"/>
      <c r="T48" s="8"/>
      <c r="V48" s="54"/>
    </row>
    <row r="49" spans="1:22" x14ac:dyDescent="0.35">
      <c r="A49" s="54"/>
      <c r="D49" s="39" t="s">
        <v>115</v>
      </c>
      <c r="E49" s="36"/>
      <c r="F49" s="36"/>
      <c r="G49" s="36"/>
      <c r="H49" s="36"/>
      <c r="I49" s="40"/>
      <c r="V49" s="54"/>
    </row>
    <row r="50" spans="1:22" x14ac:dyDescent="0.35">
      <c r="A50" s="54"/>
      <c r="V50" s="54"/>
    </row>
    <row r="51" spans="1:22" ht="15" customHeight="1" x14ac:dyDescent="0.35">
      <c r="A51" s="54"/>
      <c r="D51" s="38" t="s">
        <v>116</v>
      </c>
      <c r="E51" s="557" t="s">
        <v>117</v>
      </c>
      <c r="F51" s="557"/>
      <c r="G51" s="557"/>
      <c r="H51" s="557"/>
      <c r="I51" s="557"/>
      <c r="J51" s="323"/>
      <c r="K51" s="53"/>
      <c r="L51" s="53"/>
      <c r="M51" s="53"/>
      <c r="N51" s="53"/>
      <c r="O51" s="53"/>
      <c r="P51" s="53"/>
      <c r="Q51" s="53"/>
      <c r="R51" s="53"/>
      <c r="S51" s="53"/>
      <c r="T51" s="53"/>
      <c r="V51" s="54"/>
    </row>
    <row r="52" spans="1:22" x14ac:dyDescent="0.35">
      <c r="A52" s="54"/>
      <c r="D52" s="38" t="s">
        <v>118</v>
      </c>
      <c r="E52" s="52" t="s">
        <v>119</v>
      </c>
      <c r="F52" s="52"/>
      <c r="G52" s="52"/>
      <c r="H52" s="52"/>
      <c r="I52" s="52"/>
      <c r="J52" s="558"/>
      <c r="K52" s="558"/>
      <c r="L52" s="558"/>
      <c r="M52" s="558"/>
      <c r="N52" s="558"/>
      <c r="O52" s="558"/>
      <c r="P52" s="558"/>
      <c r="Q52" s="558"/>
      <c r="R52" s="558"/>
      <c r="S52" s="558"/>
      <c r="T52" s="558"/>
      <c r="V52" s="54"/>
    </row>
    <row r="53" spans="1:22" x14ac:dyDescent="0.35">
      <c r="A53" s="54"/>
      <c r="D53" s="38" t="s">
        <v>120</v>
      </c>
      <c r="E53" s="559">
        <v>43445</v>
      </c>
      <c r="F53" s="559"/>
      <c r="G53" s="559"/>
      <c r="H53" s="559"/>
      <c r="I53" s="559"/>
      <c r="J53" s="323"/>
      <c r="K53" s="37"/>
      <c r="L53" s="37"/>
      <c r="M53" s="37"/>
      <c r="N53" s="37"/>
      <c r="O53" s="37"/>
      <c r="P53" s="37"/>
      <c r="Q53" s="37"/>
      <c r="R53" s="37"/>
      <c r="S53" s="37"/>
      <c r="T53" s="37"/>
      <c r="V53" s="54"/>
    </row>
    <row r="54" spans="1:22" x14ac:dyDescent="0.35">
      <c r="A54" s="54"/>
      <c r="V54" s="54"/>
    </row>
    <row r="55" spans="1:22" x14ac:dyDescent="0.35">
      <c r="A55" s="54"/>
      <c r="B55" s="54"/>
      <c r="C55" s="54"/>
      <c r="D55" s="54"/>
      <c r="E55" s="55"/>
      <c r="F55" s="55"/>
      <c r="G55" s="55"/>
      <c r="H55" s="55"/>
      <c r="I55" s="55"/>
      <c r="J55" s="317"/>
      <c r="K55" s="55"/>
      <c r="L55" s="55"/>
      <c r="M55" s="55"/>
      <c r="N55" s="55"/>
      <c r="O55" s="55"/>
      <c r="P55" s="55"/>
      <c r="Q55" s="55"/>
      <c r="R55" s="55"/>
      <c r="S55" s="55"/>
      <c r="T55" s="55"/>
      <c r="U55" s="54"/>
      <c r="V55" s="54"/>
    </row>
  </sheetData>
  <mergeCells count="9">
    <mergeCell ref="E51:I51"/>
    <mergeCell ref="J52:T52"/>
    <mergeCell ref="E53:I53"/>
    <mergeCell ref="C4:D4"/>
    <mergeCell ref="E4:T4"/>
    <mergeCell ref="C12:D12"/>
    <mergeCell ref="E13:T13"/>
    <mergeCell ref="E31:T31"/>
    <mergeCell ref="E40:T40"/>
  </mergeCells>
  <dataValidations count="1">
    <dataValidation type="textLength" allowBlank="1" showInputMessage="1" showErrorMessage="1" errorTitle="Character Length" error="Value can not exceed 250 characters" sqref="D5:D6 D15:D20 D30:D48" xr:uid="{11D5AF10-8C69-416C-A07B-CD069D38BE9E}">
      <formula1>0</formula1>
      <formula2>250</formula2>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54357-E268-43E4-BBEE-DAF39FAB59F2}">
  <dimension ref="A1:M7"/>
  <sheetViews>
    <sheetView topLeftCell="B1" workbookViewId="0">
      <selection activeCell="C7" sqref="C7"/>
    </sheetView>
  </sheetViews>
  <sheetFormatPr defaultRowHeight="15.5" x14ac:dyDescent="0.35"/>
  <cols>
    <col min="1" max="1" width="6.33203125" customWidth="1"/>
    <col min="2" max="2" width="32" customWidth="1"/>
    <col min="3" max="3" width="20.75" customWidth="1"/>
  </cols>
  <sheetData>
    <row r="1" spans="1:13" ht="16.5" x14ac:dyDescent="0.35">
      <c r="A1" s="434" t="s">
        <v>0</v>
      </c>
      <c r="B1" s="593" t="s">
        <v>1230</v>
      </c>
      <c r="C1" s="594"/>
    </row>
    <row r="2" spans="1:13" ht="15.65" customHeight="1" x14ac:dyDescent="0.35">
      <c r="A2" s="374" t="s">
        <v>1231</v>
      </c>
      <c r="B2" s="374" t="s">
        <v>1232</v>
      </c>
      <c r="C2" s="375" t="s">
        <v>1233</v>
      </c>
      <c r="D2" s="373"/>
      <c r="E2" s="373"/>
      <c r="F2" s="373"/>
      <c r="G2" s="373"/>
      <c r="H2" s="373"/>
      <c r="I2" s="373"/>
      <c r="J2" s="373"/>
      <c r="K2" s="373"/>
      <c r="L2" s="373"/>
      <c r="M2" s="373"/>
    </row>
    <row r="3" spans="1:13" ht="16.5" x14ac:dyDescent="0.35">
      <c r="A3" s="374">
        <v>1</v>
      </c>
      <c r="B3" s="376" t="s">
        <v>1234</v>
      </c>
      <c r="C3" s="377">
        <f>Goods!J41</f>
        <v>1927800</v>
      </c>
      <c r="D3" s="373"/>
      <c r="E3" s="373"/>
      <c r="F3" s="373"/>
      <c r="G3" s="373"/>
      <c r="H3" s="373"/>
      <c r="I3" s="373"/>
      <c r="J3" s="373"/>
      <c r="K3" s="373"/>
      <c r="L3" s="373"/>
      <c r="M3" s="373"/>
    </row>
    <row r="4" spans="1:13" ht="16.5" x14ac:dyDescent="0.35">
      <c r="A4" s="374">
        <v>2</v>
      </c>
      <c r="B4" s="376" t="s">
        <v>1235</v>
      </c>
      <c r="C4" s="377">
        <f>Works!J11</f>
        <v>251266</v>
      </c>
      <c r="D4" s="373"/>
      <c r="E4" s="373"/>
      <c r="F4" s="373"/>
      <c r="G4" s="373"/>
      <c r="H4" s="373"/>
      <c r="I4" s="373"/>
      <c r="J4" s="373"/>
      <c r="K4" s="373"/>
      <c r="L4" s="373"/>
      <c r="M4" s="373"/>
    </row>
    <row r="5" spans="1:13" ht="16.5" x14ac:dyDescent="0.35">
      <c r="A5" s="374">
        <v>3</v>
      </c>
      <c r="B5" s="376" t="s">
        <v>1236</v>
      </c>
      <c r="C5" s="377">
        <f>Consultancy!J90</f>
        <v>8151126</v>
      </c>
    </row>
    <row r="6" spans="1:13" ht="16.5" x14ac:dyDescent="0.35">
      <c r="A6" s="374">
        <v>4</v>
      </c>
      <c r="B6" s="376" t="s">
        <v>1237</v>
      </c>
      <c r="C6" s="377">
        <f>'Non Consulting'!H296</f>
        <v>42228696.979999989</v>
      </c>
    </row>
    <row r="7" spans="1:13" x14ac:dyDescent="0.35">
      <c r="A7" s="595" t="s">
        <v>100</v>
      </c>
      <c r="B7" s="596"/>
      <c r="C7" s="378">
        <f>SUM(C3:C6)</f>
        <v>52558888.979999989</v>
      </c>
    </row>
  </sheetData>
  <mergeCells count="2">
    <mergeCell ref="B1:C1"/>
    <mergeCell ref="A7:B7"/>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O44"/>
  <sheetViews>
    <sheetView showGridLines="0" topLeftCell="F7" zoomScale="90" zoomScaleNormal="90" workbookViewId="0">
      <selection activeCell="S27" sqref="S27"/>
    </sheetView>
  </sheetViews>
  <sheetFormatPr defaultColWidth="22.08203125" defaultRowHeight="15.5" x14ac:dyDescent="0.35"/>
  <cols>
    <col min="1" max="5" width="0" style="10" hidden="1" customWidth="1"/>
    <col min="6" max="6" width="2" style="10" customWidth="1"/>
    <col min="7" max="7" width="4" style="10" customWidth="1"/>
    <col min="8" max="8" width="22.08203125" style="10"/>
    <col min="9" max="9" width="35" style="10" customWidth="1"/>
    <col min="10" max="10" width="0" style="10" hidden="1" customWidth="1"/>
    <col min="11" max="11" width="1.83203125" style="10" customWidth="1"/>
    <col min="12" max="12" width="22.08203125" style="10"/>
    <col min="13" max="13" width="36.5" style="10" customWidth="1"/>
    <col min="14" max="14" width="4.5" style="10" customWidth="1"/>
    <col min="15" max="15" width="2.58203125" style="10" customWidth="1"/>
    <col min="16" max="258" width="22.08203125" style="10"/>
    <col min="259" max="263" width="0" style="10" hidden="1" customWidth="1"/>
    <col min="264" max="264" width="1.83203125" style="10" customWidth="1"/>
    <col min="265" max="265" width="22.08203125" style="10"/>
    <col min="266" max="266" width="35" style="10" customWidth="1"/>
    <col min="267" max="267" width="0" style="10" hidden="1" customWidth="1"/>
    <col min="268" max="268" width="1.83203125" style="10" customWidth="1"/>
    <col min="269" max="269" width="22.08203125" style="10"/>
    <col min="270" max="270" width="36.5" style="10" customWidth="1"/>
    <col min="271" max="514" width="22.08203125" style="10"/>
    <col min="515" max="519" width="0" style="10" hidden="1" customWidth="1"/>
    <col min="520" max="520" width="1.83203125" style="10" customWidth="1"/>
    <col min="521" max="521" width="22.08203125" style="10"/>
    <col min="522" max="522" width="35" style="10" customWidth="1"/>
    <col min="523" max="523" width="0" style="10" hidden="1" customWidth="1"/>
    <col min="524" max="524" width="1.83203125" style="10" customWidth="1"/>
    <col min="525" max="525" width="22.08203125" style="10"/>
    <col min="526" max="526" width="36.5" style="10" customWidth="1"/>
    <col min="527" max="770" width="22.08203125" style="10"/>
    <col min="771" max="775" width="0" style="10" hidden="1" customWidth="1"/>
    <col min="776" max="776" width="1.83203125" style="10" customWidth="1"/>
    <col min="777" max="777" width="22.08203125" style="10"/>
    <col min="778" max="778" width="35" style="10" customWidth="1"/>
    <col min="779" max="779" width="0" style="10" hidden="1" customWidth="1"/>
    <col min="780" max="780" width="1.83203125" style="10" customWidth="1"/>
    <col min="781" max="781" width="22.08203125" style="10"/>
    <col min="782" max="782" width="36.5" style="10" customWidth="1"/>
    <col min="783" max="1026" width="22.08203125" style="10"/>
    <col min="1027" max="1031" width="0" style="10" hidden="1" customWidth="1"/>
    <col min="1032" max="1032" width="1.83203125" style="10" customWidth="1"/>
    <col min="1033" max="1033" width="22.08203125" style="10"/>
    <col min="1034" max="1034" width="35" style="10" customWidth="1"/>
    <col min="1035" max="1035" width="0" style="10" hidden="1" customWidth="1"/>
    <col min="1036" max="1036" width="1.83203125" style="10" customWidth="1"/>
    <col min="1037" max="1037" width="22.08203125" style="10"/>
    <col min="1038" max="1038" width="36.5" style="10" customWidth="1"/>
    <col min="1039" max="1282" width="22.08203125" style="10"/>
    <col min="1283" max="1287" width="0" style="10" hidden="1" customWidth="1"/>
    <col min="1288" max="1288" width="1.83203125" style="10" customWidth="1"/>
    <col min="1289" max="1289" width="22.08203125" style="10"/>
    <col min="1290" max="1290" width="35" style="10" customWidth="1"/>
    <col min="1291" max="1291" width="0" style="10" hidden="1" customWidth="1"/>
    <col min="1292" max="1292" width="1.83203125" style="10" customWidth="1"/>
    <col min="1293" max="1293" width="22.08203125" style="10"/>
    <col min="1294" max="1294" width="36.5" style="10" customWidth="1"/>
    <col min="1295" max="1538" width="22.08203125" style="10"/>
    <col min="1539" max="1543" width="0" style="10" hidden="1" customWidth="1"/>
    <col min="1544" max="1544" width="1.83203125" style="10" customWidth="1"/>
    <col min="1545" max="1545" width="22.08203125" style="10"/>
    <col min="1546" max="1546" width="35" style="10" customWidth="1"/>
    <col min="1547" max="1547" width="0" style="10" hidden="1" customWidth="1"/>
    <col min="1548" max="1548" width="1.83203125" style="10" customWidth="1"/>
    <col min="1549" max="1549" width="22.08203125" style="10"/>
    <col min="1550" max="1550" width="36.5" style="10" customWidth="1"/>
    <col min="1551" max="1794" width="22.08203125" style="10"/>
    <col min="1795" max="1799" width="0" style="10" hidden="1" customWidth="1"/>
    <col min="1800" max="1800" width="1.83203125" style="10" customWidth="1"/>
    <col min="1801" max="1801" width="22.08203125" style="10"/>
    <col min="1802" max="1802" width="35" style="10" customWidth="1"/>
    <col min="1803" max="1803" width="0" style="10" hidden="1" customWidth="1"/>
    <col min="1804" max="1804" width="1.83203125" style="10" customWidth="1"/>
    <col min="1805" max="1805" width="22.08203125" style="10"/>
    <col min="1806" max="1806" width="36.5" style="10" customWidth="1"/>
    <col min="1807" max="2050" width="22.08203125" style="10"/>
    <col min="2051" max="2055" width="0" style="10" hidden="1" customWidth="1"/>
    <col min="2056" max="2056" width="1.83203125" style="10" customWidth="1"/>
    <col min="2057" max="2057" width="22.08203125" style="10"/>
    <col min="2058" max="2058" width="35" style="10" customWidth="1"/>
    <col min="2059" max="2059" width="0" style="10" hidden="1" customWidth="1"/>
    <col min="2060" max="2060" width="1.83203125" style="10" customWidth="1"/>
    <col min="2061" max="2061" width="22.08203125" style="10"/>
    <col min="2062" max="2062" width="36.5" style="10" customWidth="1"/>
    <col min="2063" max="2306" width="22.08203125" style="10"/>
    <col min="2307" max="2311" width="0" style="10" hidden="1" customWidth="1"/>
    <col min="2312" max="2312" width="1.83203125" style="10" customWidth="1"/>
    <col min="2313" max="2313" width="22.08203125" style="10"/>
    <col min="2314" max="2314" width="35" style="10" customWidth="1"/>
    <col min="2315" max="2315" width="0" style="10" hidden="1" customWidth="1"/>
    <col min="2316" max="2316" width="1.83203125" style="10" customWidth="1"/>
    <col min="2317" max="2317" width="22.08203125" style="10"/>
    <col min="2318" max="2318" width="36.5" style="10" customWidth="1"/>
    <col min="2319" max="2562" width="22.08203125" style="10"/>
    <col min="2563" max="2567" width="0" style="10" hidden="1" customWidth="1"/>
    <col min="2568" max="2568" width="1.83203125" style="10" customWidth="1"/>
    <col min="2569" max="2569" width="22.08203125" style="10"/>
    <col min="2570" max="2570" width="35" style="10" customWidth="1"/>
    <col min="2571" max="2571" width="0" style="10" hidden="1" customWidth="1"/>
    <col min="2572" max="2572" width="1.83203125" style="10" customWidth="1"/>
    <col min="2573" max="2573" width="22.08203125" style="10"/>
    <col min="2574" max="2574" width="36.5" style="10" customWidth="1"/>
    <col min="2575" max="2818" width="22.08203125" style="10"/>
    <col min="2819" max="2823" width="0" style="10" hidden="1" customWidth="1"/>
    <col min="2824" max="2824" width="1.83203125" style="10" customWidth="1"/>
    <col min="2825" max="2825" width="22.08203125" style="10"/>
    <col min="2826" max="2826" width="35" style="10" customWidth="1"/>
    <col min="2827" max="2827" width="0" style="10" hidden="1" customWidth="1"/>
    <col min="2828" max="2828" width="1.83203125" style="10" customWidth="1"/>
    <col min="2829" max="2829" width="22.08203125" style="10"/>
    <col min="2830" max="2830" width="36.5" style="10" customWidth="1"/>
    <col min="2831" max="3074" width="22.08203125" style="10"/>
    <col min="3075" max="3079" width="0" style="10" hidden="1" customWidth="1"/>
    <col min="3080" max="3080" width="1.83203125" style="10" customWidth="1"/>
    <col min="3081" max="3081" width="22.08203125" style="10"/>
    <col min="3082" max="3082" width="35" style="10" customWidth="1"/>
    <col min="3083" max="3083" width="0" style="10" hidden="1" customWidth="1"/>
    <col min="3084" max="3084" width="1.83203125" style="10" customWidth="1"/>
    <col min="3085" max="3085" width="22.08203125" style="10"/>
    <col min="3086" max="3086" width="36.5" style="10" customWidth="1"/>
    <col min="3087" max="3330" width="22.08203125" style="10"/>
    <col min="3331" max="3335" width="0" style="10" hidden="1" customWidth="1"/>
    <col min="3336" max="3336" width="1.83203125" style="10" customWidth="1"/>
    <col min="3337" max="3337" width="22.08203125" style="10"/>
    <col min="3338" max="3338" width="35" style="10" customWidth="1"/>
    <col min="3339" max="3339" width="0" style="10" hidden="1" customWidth="1"/>
    <col min="3340" max="3340" width="1.83203125" style="10" customWidth="1"/>
    <col min="3341" max="3341" width="22.08203125" style="10"/>
    <col min="3342" max="3342" width="36.5" style="10" customWidth="1"/>
    <col min="3343" max="3586" width="22.08203125" style="10"/>
    <col min="3587" max="3591" width="0" style="10" hidden="1" customWidth="1"/>
    <col min="3592" max="3592" width="1.83203125" style="10" customWidth="1"/>
    <col min="3593" max="3593" width="22.08203125" style="10"/>
    <col min="3594" max="3594" width="35" style="10" customWidth="1"/>
    <col min="3595" max="3595" width="0" style="10" hidden="1" customWidth="1"/>
    <col min="3596" max="3596" width="1.83203125" style="10" customWidth="1"/>
    <col min="3597" max="3597" width="22.08203125" style="10"/>
    <col min="3598" max="3598" width="36.5" style="10" customWidth="1"/>
    <col min="3599" max="3842" width="22.08203125" style="10"/>
    <col min="3843" max="3847" width="0" style="10" hidden="1" customWidth="1"/>
    <col min="3848" max="3848" width="1.83203125" style="10" customWidth="1"/>
    <col min="3849" max="3849" width="22.08203125" style="10"/>
    <col min="3850" max="3850" width="35" style="10" customWidth="1"/>
    <col min="3851" max="3851" width="0" style="10" hidden="1" customWidth="1"/>
    <col min="3852" max="3852" width="1.83203125" style="10" customWidth="1"/>
    <col min="3853" max="3853" width="22.08203125" style="10"/>
    <col min="3854" max="3854" width="36.5" style="10" customWidth="1"/>
    <col min="3855" max="4098" width="22.08203125" style="10"/>
    <col min="4099" max="4103" width="0" style="10" hidden="1" customWidth="1"/>
    <col min="4104" max="4104" width="1.83203125" style="10" customWidth="1"/>
    <col min="4105" max="4105" width="22.08203125" style="10"/>
    <col min="4106" max="4106" width="35" style="10" customWidth="1"/>
    <col min="4107" max="4107" width="0" style="10" hidden="1" customWidth="1"/>
    <col min="4108" max="4108" width="1.83203125" style="10" customWidth="1"/>
    <col min="4109" max="4109" width="22.08203125" style="10"/>
    <col min="4110" max="4110" width="36.5" style="10" customWidth="1"/>
    <col min="4111" max="4354" width="22.08203125" style="10"/>
    <col min="4355" max="4359" width="0" style="10" hidden="1" customWidth="1"/>
    <col min="4360" max="4360" width="1.83203125" style="10" customWidth="1"/>
    <col min="4361" max="4361" width="22.08203125" style="10"/>
    <col min="4362" max="4362" width="35" style="10" customWidth="1"/>
    <col min="4363" max="4363" width="0" style="10" hidden="1" customWidth="1"/>
    <col min="4364" max="4364" width="1.83203125" style="10" customWidth="1"/>
    <col min="4365" max="4365" width="22.08203125" style="10"/>
    <col min="4366" max="4366" width="36.5" style="10" customWidth="1"/>
    <col min="4367" max="4610" width="22.08203125" style="10"/>
    <col min="4611" max="4615" width="0" style="10" hidden="1" customWidth="1"/>
    <col min="4616" max="4616" width="1.83203125" style="10" customWidth="1"/>
    <col min="4617" max="4617" width="22.08203125" style="10"/>
    <col min="4618" max="4618" width="35" style="10" customWidth="1"/>
    <col min="4619" max="4619" width="0" style="10" hidden="1" customWidth="1"/>
    <col min="4620" max="4620" width="1.83203125" style="10" customWidth="1"/>
    <col min="4621" max="4621" width="22.08203125" style="10"/>
    <col min="4622" max="4622" width="36.5" style="10" customWidth="1"/>
    <col min="4623" max="4866" width="22.08203125" style="10"/>
    <col min="4867" max="4871" width="0" style="10" hidden="1" customWidth="1"/>
    <col min="4872" max="4872" width="1.83203125" style="10" customWidth="1"/>
    <col min="4873" max="4873" width="22.08203125" style="10"/>
    <col min="4874" max="4874" width="35" style="10" customWidth="1"/>
    <col min="4875" max="4875" width="0" style="10" hidden="1" customWidth="1"/>
    <col min="4876" max="4876" width="1.83203125" style="10" customWidth="1"/>
    <col min="4877" max="4877" width="22.08203125" style="10"/>
    <col min="4878" max="4878" width="36.5" style="10" customWidth="1"/>
    <col min="4879" max="5122" width="22.08203125" style="10"/>
    <col min="5123" max="5127" width="0" style="10" hidden="1" customWidth="1"/>
    <col min="5128" max="5128" width="1.83203125" style="10" customWidth="1"/>
    <col min="5129" max="5129" width="22.08203125" style="10"/>
    <col min="5130" max="5130" width="35" style="10" customWidth="1"/>
    <col min="5131" max="5131" width="0" style="10" hidden="1" customWidth="1"/>
    <col min="5132" max="5132" width="1.83203125" style="10" customWidth="1"/>
    <col min="5133" max="5133" width="22.08203125" style="10"/>
    <col min="5134" max="5134" width="36.5" style="10" customWidth="1"/>
    <col min="5135" max="5378" width="22.08203125" style="10"/>
    <col min="5379" max="5383" width="0" style="10" hidden="1" customWidth="1"/>
    <col min="5384" max="5384" width="1.83203125" style="10" customWidth="1"/>
    <col min="5385" max="5385" width="22.08203125" style="10"/>
    <col min="5386" max="5386" width="35" style="10" customWidth="1"/>
    <col min="5387" max="5387" width="0" style="10" hidden="1" customWidth="1"/>
    <col min="5388" max="5388" width="1.83203125" style="10" customWidth="1"/>
    <col min="5389" max="5389" width="22.08203125" style="10"/>
    <col min="5390" max="5390" width="36.5" style="10" customWidth="1"/>
    <col min="5391" max="5634" width="22.08203125" style="10"/>
    <col min="5635" max="5639" width="0" style="10" hidden="1" customWidth="1"/>
    <col min="5640" max="5640" width="1.83203125" style="10" customWidth="1"/>
    <col min="5641" max="5641" width="22.08203125" style="10"/>
    <col min="5642" max="5642" width="35" style="10" customWidth="1"/>
    <col min="5643" max="5643" width="0" style="10" hidden="1" customWidth="1"/>
    <col min="5644" max="5644" width="1.83203125" style="10" customWidth="1"/>
    <col min="5645" max="5645" width="22.08203125" style="10"/>
    <col min="5646" max="5646" width="36.5" style="10" customWidth="1"/>
    <col min="5647" max="5890" width="22.08203125" style="10"/>
    <col min="5891" max="5895" width="0" style="10" hidden="1" customWidth="1"/>
    <col min="5896" max="5896" width="1.83203125" style="10" customWidth="1"/>
    <col min="5897" max="5897" width="22.08203125" style="10"/>
    <col min="5898" max="5898" width="35" style="10" customWidth="1"/>
    <col min="5899" max="5899" width="0" style="10" hidden="1" customWidth="1"/>
    <col min="5900" max="5900" width="1.83203125" style="10" customWidth="1"/>
    <col min="5901" max="5901" width="22.08203125" style="10"/>
    <col min="5902" max="5902" width="36.5" style="10" customWidth="1"/>
    <col min="5903" max="6146" width="22.08203125" style="10"/>
    <col min="6147" max="6151" width="0" style="10" hidden="1" customWidth="1"/>
    <col min="6152" max="6152" width="1.83203125" style="10" customWidth="1"/>
    <col min="6153" max="6153" width="22.08203125" style="10"/>
    <col min="6154" max="6154" width="35" style="10" customWidth="1"/>
    <col min="6155" max="6155" width="0" style="10" hidden="1" customWidth="1"/>
    <col min="6156" max="6156" width="1.83203125" style="10" customWidth="1"/>
    <col min="6157" max="6157" width="22.08203125" style="10"/>
    <col min="6158" max="6158" width="36.5" style="10" customWidth="1"/>
    <col min="6159" max="6402" width="22.08203125" style="10"/>
    <col min="6403" max="6407" width="0" style="10" hidden="1" customWidth="1"/>
    <col min="6408" max="6408" width="1.83203125" style="10" customWidth="1"/>
    <col min="6409" max="6409" width="22.08203125" style="10"/>
    <col min="6410" max="6410" width="35" style="10" customWidth="1"/>
    <col min="6411" max="6411" width="0" style="10" hidden="1" customWidth="1"/>
    <col min="6412" max="6412" width="1.83203125" style="10" customWidth="1"/>
    <col min="6413" max="6413" width="22.08203125" style="10"/>
    <col min="6414" max="6414" width="36.5" style="10" customWidth="1"/>
    <col min="6415" max="6658" width="22.08203125" style="10"/>
    <col min="6659" max="6663" width="0" style="10" hidden="1" customWidth="1"/>
    <col min="6664" max="6664" width="1.83203125" style="10" customWidth="1"/>
    <col min="6665" max="6665" width="22.08203125" style="10"/>
    <col min="6666" max="6666" width="35" style="10" customWidth="1"/>
    <col min="6667" max="6667" width="0" style="10" hidden="1" customWidth="1"/>
    <col min="6668" max="6668" width="1.83203125" style="10" customWidth="1"/>
    <col min="6669" max="6669" width="22.08203125" style="10"/>
    <col min="6670" max="6670" width="36.5" style="10" customWidth="1"/>
    <col min="6671" max="6914" width="22.08203125" style="10"/>
    <col min="6915" max="6919" width="0" style="10" hidden="1" customWidth="1"/>
    <col min="6920" max="6920" width="1.83203125" style="10" customWidth="1"/>
    <col min="6921" max="6921" width="22.08203125" style="10"/>
    <col min="6922" max="6922" width="35" style="10" customWidth="1"/>
    <col min="6923" max="6923" width="0" style="10" hidden="1" customWidth="1"/>
    <col min="6924" max="6924" width="1.83203125" style="10" customWidth="1"/>
    <col min="6925" max="6925" width="22.08203125" style="10"/>
    <col min="6926" max="6926" width="36.5" style="10" customWidth="1"/>
    <col min="6927" max="7170" width="22.08203125" style="10"/>
    <col min="7171" max="7175" width="0" style="10" hidden="1" customWidth="1"/>
    <col min="7176" max="7176" width="1.83203125" style="10" customWidth="1"/>
    <col min="7177" max="7177" width="22.08203125" style="10"/>
    <col min="7178" max="7178" width="35" style="10" customWidth="1"/>
    <col min="7179" max="7179" width="0" style="10" hidden="1" customWidth="1"/>
    <col min="7180" max="7180" width="1.83203125" style="10" customWidth="1"/>
    <col min="7181" max="7181" width="22.08203125" style="10"/>
    <col min="7182" max="7182" width="36.5" style="10" customWidth="1"/>
    <col min="7183" max="7426" width="22.08203125" style="10"/>
    <col min="7427" max="7431" width="0" style="10" hidden="1" customWidth="1"/>
    <col min="7432" max="7432" width="1.83203125" style="10" customWidth="1"/>
    <col min="7433" max="7433" width="22.08203125" style="10"/>
    <col min="7434" max="7434" width="35" style="10" customWidth="1"/>
    <col min="7435" max="7435" width="0" style="10" hidden="1" customWidth="1"/>
    <col min="7436" max="7436" width="1.83203125" style="10" customWidth="1"/>
    <col min="7437" max="7437" width="22.08203125" style="10"/>
    <col min="7438" max="7438" width="36.5" style="10" customWidth="1"/>
    <col min="7439" max="7682" width="22.08203125" style="10"/>
    <col min="7683" max="7687" width="0" style="10" hidden="1" customWidth="1"/>
    <col min="7688" max="7688" width="1.83203125" style="10" customWidth="1"/>
    <col min="7689" max="7689" width="22.08203125" style="10"/>
    <col min="7690" max="7690" width="35" style="10" customWidth="1"/>
    <col min="7691" max="7691" width="0" style="10" hidden="1" customWidth="1"/>
    <col min="7692" max="7692" width="1.83203125" style="10" customWidth="1"/>
    <col min="7693" max="7693" width="22.08203125" style="10"/>
    <col min="7694" max="7694" width="36.5" style="10" customWidth="1"/>
    <col min="7695" max="7938" width="22.08203125" style="10"/>
    <col min="7939" max="7943" width="0" style="10" hidden="1" customWidth="1"/>
    <col min="7944" max="7944" width="1.83203125" style="10" customWidth="1"/>
    <col min="7945" max="7945" width="22.08203125" style="10"/>
    <col min="7946" max="7946" width="35" style="10" customWidth="1"/>
    <col min="7947" max="7947" width="0" style="10" hidden="1" customWidth="1"/>
    <col min="7948" max="7948" width="1.83203125" style="10" customWidth="1"/>
    <col min="7949" max="7949" width="22.08203125" style="10"/>
    <col min="7950" max="7950" width="36.5" style="10" customWidth="1"/>
    <col min="7951" max="8194" width="22.08203125" style="10"/>
    <col min="8195" max="8199" width="0" style="10" hidden="1" customWidth="1"/>
    <col min="8200" max="8200" width="1.83203125" style="10" customWidth="1"/>
    <col min="8201" max="8201" width="22.08203125" style="10"/>
    <col min="8202" max="8202" width="35" style="10" customWidth="1"/>
    <col min="8203" max="8203" width="0" style="10" hidden="1" customWidth="1"/>
    <col min="8204" max="8204" width="1.83203125" style="10" customWidth="1"/>
    <col min="8205" max="8205" width="22.08203125" style="10"/>
    <col min="8206" max="8206" width="36.5" style="10" customWidth="1"/>
    <col min="8207" max="8450" width="22.08203125" style="10"/>
    <col min="8451" max="8455" width="0" style="10" hidden="1" customWidth="1"/>
    <col min="8456" max="8456" width="1.83203125" style="10" customWidth="1"/>
    <col min="8457" max="8457" width="22.08203125" style="10"/>
    <col min="8458" max="8458" width="35" style="10" customWidth="1"/>
    <col min="8459" max="8459" width="0" style="10" hidden="1" customWidth="1"/>
    <col min="8460" max="8460" width="1.83203125" style="10" customWidth="1"/>
    <col min="8461" max="8461" width="22.08203125" style="10"/>
    <col min="8462" max="8462" width="36.5" style="10" customWidth="1"/>
    <col min="8463" max="8706" width="22.08203125" style="10"/>
    <col min="8707" max="8711" width="0" style="10" hidden="1" customWidth="1"/>
    <col min="8712" max="8712" width="1.83203125" style="10" customWidth="1"/>
    <col min="8713" max="8713" width="22.08203125" style="10"/>
    <col min="8714" max="8714" width="35" style="10" customWidth="1"/>
    <col min="8715" max="8715" width="0" style="10" hidden="1" customWidth="1"/>
    <col min="8716" max="8716" width="1.83203125" style="10" customWidth="1"/>
    <col min="8717" max="8717" width="22.08203125" style="10"/>
    <col min="8718" max="8718" width="36.5" style="10" customWidth="1"/>
    <col min="8719" max="8962" width="22.08203125" style="10"/>
    <col min="8963" max="8967" width="0" style="10" hidden="1" customWidth="1"/>
    <col min="8968" max="8968" width="1.83203125" style="10" customWidth="1"/>
    <col min="8969" max="8969" width="22.08203125" style="10"/>
    <col min="8970" max="8970" width="35" style="10" customWidth="1"/>
    <col min="8971" max="8971" width="0" style="10" hidden="1" customWidth="1"/>
    <col min="8972" max="8972" width="1.83203125" style="10" customWidth="1"/>
    <col min="8973" max="8973" width="22.08203125" style="10"/>
    <col min="8974" max="8974" width="36.5" style="10" customWidth="1"/>
    <col min="8975" max="9218" width="22.08203125" style="10"/>
    <col min="9219" max="9223" width="0" style="10" hidden="1" customWidth="1"/>
    <col min="9224" max="9224" width="1.83203125" style="10" customWidth="1"/>
    <col min="9225" max="9225" width="22.08203125" style="10"/>
    <col min="9226" max="9226" width="35" style="10" customWidth="1"/>
    <col min="9227" max="9227" width="0" style="10" hidden="1" customWidth="1"/>
    <col min="9228" max="9228" width="1.83203125" style="10" customWidth="1"/>
    <col min="9229" max="9229" width="22.08203125" style="10"/>
    <col min="9230" max="9230" width="36.5" style="10" customWidth="1"/>
    <col min="9231" max="9474" width="22.08203125" style="10"/>
    <col min="9475" max="9479" width="0" style="10" hidden="1" customWidth="1"/>
    <col min="9480" max="9480" width="1.83203125" style="10" customWidth="1"/>
    <col min="9481" max="9481" width="22.08203125" style="10"/>
    <col min="9482" max="9482" width="35" style="10" customWidth="1"/>
    <col min="9483" max="9483" width="0" style="10" hidden="1" customWidth="1"/>
    <col min="9484" max="9484" width="1.83203125" style="10" customWidth="1"/>
    <col min="9485" max="9485" width="22.08203125" style="10"/>
    <col min="9486" max="9486" width="36.5" style="10" customWidth="1"/>
    <col min="9487" max="9730" width="22.08203125" style="10"/>
    <col min="9731" max="9735" width="0" style="10" hidden="1" customWidth="1"/>
    <col min="9736" max="9736" width="1.83203125" style="10" customWidth="1"/>
    <col min="9737" max="9737" width="22.08203125" style="10"/>
    <col min="9738" max="9738" width="35" style="10" customWidth="1"/>
    <col min="9739" max="9739" width="0" style="10" hidden="1" customWidth="1"/>
    <col min="9740" max="9740" width="1.83203125" style="10" customWidth="1"/>
    <col min="9741" max="9741" width="22.08203125" style="10"/>
    <col min="9742" max="9742" width="36.5" style="10" customWidth="1"/>
    <col min="9743" max="9986" width="22.08203125" style="10"/>
    <col min="9987" max="9991" width="0" style="10" hidden="1" customWidth="1"/>
    <col min="9992" max="9992" width="1.83203125" style="10" customWidth="1"/>
    <col min="9993" max="9993" width="22.08203125" style="10"/>
    <col min="9994" max="9994" width="35" style="10" customWidth="1"/>
    <col min="9995" max="9995" width="0" style="10" hidden="1" customWidth="1"/>
    <col min="9996" max="9996" width="1.83203125" style="10" customWidth="1"/>
    <col min="9997" max="9997" width="22.08203125" style="10"/>
    <col min="9998" max="9998" width="36.5" style="10" customWidth="1"/>
    <col min="9999" max="10242" width="22.08203125" style="10"/>
    <col min="10243" max="10247" width="0" style="10" hidden="1" customWidth="1"/>
    <col min="10248" max="10248" width="1.83203125" style="10" customWidth="1"/>
    <col min="10249" max="10249" width="22.08203125" style="10"/>
    <col min="10250" max="10250" width="35" style="10" customWidth="1"/>
    <col min="10251" max="10251" width="0" style="10" hidden="1" customWidth="1"/>
    <col min="10252" max="10252" width="1.83203125" style="10" customWidth="1"/>
    <col min="10253" max="10253" width="22.08203125" style="10"/>
    <col min="10254" max="10254" width="36.5" style="10" customWidth="1"/>
    <col min="10255" max="10498" width="22.08203125" style="10"/>
    <col min="10499" max="10503" width="0" style="10" hidden="1" customWidth="1"/>
    <col min="10504" max="10504" width="1.83203125" style="10" customWidth="1"/>
    <col min="10505" max="10505" width="22.08203125" style="10"/>
    <col min="10506" max="10506" width="35" style="10" customWidth="1"/>
    <col min="10507" max="10507" width="0" style="10" hidden="1" customWidth="1"/>
    <col min="10508" max="10508" width="1.83203125" style="10" customWidth="1"/>
    <col min="10509" max="10509" width="22.08203125" style="10"/>
    <col min="10510" max="10510" width="36.5" style="10" customWidth="1"/>
    <col min="10511" max="10754" width="22.08203125" style="10"/>
    <col min="10755" max="10759" width="0" style="10" hidden="1" customWidth="1"/>
    <col min="10760" max="10760" width="1.83203125" style="10" customWidth="1"/>
    <col min="10761" max="10761" width="22.08203125" style="10"/>
    <col min="10762" max="10762" width="35" style="10" customWidth="1"/>
    <col min="10763" max="10763" width="0" style="10" hidden="1" customWidth="1"/>
    <col min="10764" max="10764" width="1.83203125" style="10" customWidth="1"/>
    <col min="10765" max="10765" width="22.08203125" style="10"/>
    <col min="10766" max="10766" width="36.5" style="10" customWidth="1"/>
    <col min="10767" max="11010" width="22.08203125" style="10"/>
    <col min="11011" max="11015" width="0" style="10" hidden="1" customWidth="1"/>
    <col min="11016" max="11016" width="1.83203125" style="10" customWidth="1"/>
    <col min="11017" max="11017" width="22.08203125" style="10"/>
    <col min="11018" max="11018" width="35" style="10" customWidth="1"/>
    <col min="11019" max="11019" width="0" style="10" hidden="1" customWidth="1"/>
    <col min="11020" max="11020" width="1.83203125" style="10" customWidth="1"/>
    <col min="11021" max="11021" width="22.08203125" style="10"/>
    <col min="11022" max="11022" width="36.5" style="10" customWidth="1"/>
    <col min="11023" max="11266" width="22.08203125" style="10"/>
    <col min="11267" max="11271" width="0" style="10" hidden="1" customWidth="1"/>
    <col min="11272" max="11272" width="1.83203125" style="10" customWidth="1"/>
    <col min="11273" max="11273" width="22.08203125" style="10"/>
    <col min="11274" max="11274" width="35" style="10" customWidth="1"/>
    <col min="11275" max="11275" width="0" style="10" hidden="1" customWidth="1"/>
    <col min="11276" max="11276" width="1.83203125" style="10" customWidth="1"/>
    <col min="11277" max="11277" width="22.08203125" style="10"/>
    <col min="11278" max="11278" width="36.5" style="10" customWidth="1"/>
    <col min="11279" max="11522" width="22.08203125" style="10"/>
    <col min="11523" max="11527" width="0" style="10" hidden="1" customWidth="1"/>
    <col min="11528" max="11528" width="1.83203125" style="10" customWidth="1"/>
    <col min="11529" max="11529" width="22.08203125" style="10"/>
    <col min="11530" max="11530" width="35" style="10" customWidth="1"/>
    <col min="11531" max="11531" width="0" style="10" hidden="1" customWidth="1"/>
    <col min="11532" max="11532" width="1.83203125" style="10" customWidth="1"/>
    <col min="11533" max="11533" width="22.08203125" style="10"/>
    <col min="11534" max="11534" width="36.5" style="10" customWidth="1"/>
    <col min="11535" max="11778" width="22.08203125" style="10"/>
    <col min="11779" max="11783" width="0" style="10" hidden="1" customWidth="1"/>
    <col min="11784" max="11784" width="1.83203125" style="10" customWidth="1"/>
    <col min="11785" max="11785" width="22.08203125" style="10"/>
    <col min="11786" max="11786" width="35" style="10" customWidth="1"/>
    <col min="11787" max="11787" width="0" style="10" hidden="1" customWidth="1"/>
    <col min="11788" max="11788" width="1.83203125" style="10" customWidth="1"/>
    <col min="11789" max="11789" width="22.08203125" style="10"/>
    <col min="11790" max="11790" width="36.5" style="10" customWidth="1"/>
    <col min="11791" max="12034" width="22.08203125" style="10"/>
    <col min="12035" max="12039" width="0" style="10" hidden="1" customWidth="1"/>
    <col min="12040" max="12040" width="1.83203125" style="10" customWidth="1"/>
    <col min="12041" max="12041" width="22.08203125" style="10"/>
    <col min="12042" max="12042" width="35" style="10" customWidth="1"/>
    <col min="12043" max="12043" width="0" style="10" hidden="1" customWidth="1"/>
    <col min="12044" max="12044" width="1.83203125" style="10" customWidth="1"/>
    <col min="12045" max="12045" width="22.08203125" style="10"/>
    <col min="12046" max="12046" width="36.5" style="10" customWidth="1"/>
    <col min="12047" max="12290" width="22.08203125" style="10"/>
    <col min="12291" max="12295" width="0" style="10" hidden="1" customWidth="1"/>
    <col min="12296" max="12296" width="1.83203125" style="10" customWidth="1"/>
    <col min="12297" max="12297" width="22.08203125" style="10"/>
    <col min="12298" max="12298" width="35" style="10" customWidth="1"/>
    <col min="12299" max="12299" width="0" style="10" hidden="1" customWidth="1"/>
    <col min="12300" max="12300" width="1.83203125" style="10" customWidth="1"/>
    <col min="12301" max="12301" width="22.08203125" style="10"/>
    <col min="12302" max="12302" width="36.5" style="10" customWidth="1"/>
    <col min="12303" max="12546" width="22.08203125" style="10"/>
    <col min="12547" max="12551" width="0" style="10" hidden="1" customWidth="1"/>
    <col min="12552" max="12552" width="1.83203125" style="10" customWidth="1"/>
    <col min="12553" max="12553" width="22.08203125" style="10"/>
    <col min="12554" max="12554" width="35" style="10" customWidth="1"/>
    <col min="12555" max="12555" width="0" style="10" hidden="1" customWidth="1"/>
    <col min="12556" max="12556" width="1.83203125" style="10" customWidth="1"/>
    <col min="12557" max="12557" width="22.08203125" style="10"/>
    <col min="12558" max="12558" width="36.5" style="10" customWidth="1"/>
    <col min="12559" max="12802" width="22.08203125" style="10"/>
    <col min="12803" max="12807" width="0" style="10" hidden="1" customWidth="1"/>
    <col min="12808" max="12808" width="1.83203125" style="10" customWidth="1"/>
    <col min="12809" max="12809" width="22.08203125" style="10"/>
    <col min="12810" max="12810" width="35" style="10" customWidth="1"/>
    <col min="12811" max="12811" width="0" style="10" hidden="1" customWidth="1"/>
    <col min="12812" max="12812" width="1.83203125" style="10" customWidth="1"/>
    <col min="12813" max="12813" width="22.08203125" style="10"/>
    <col min="12814" max="12814" width="36.5" style="10" customWidth="1"/>
    <col min="12815" max="13058" width="22.08203125" style="10"/>
    <col min="13059" max="13063" width="0" style="10" hidden="1" customWidth="1"/>
    <col min="13064" max="13064" width="1.83203125" style="10" customWidth="1"/>
    <col min="13065" max="13065" width="22.08203125" style="10"/>
    <col min="13066" max="13066" width="35" style="10" customWidth="1"/>
    <col min="13067" max="13067" width="0" style="10" hidden="1" customWidth="1"/>
    <col min="13068" max="13068" width="1.83203125" style="10" customWidth="1"/>
    <col min="13069" max="13069" width="22.08203125" style="10"/>
    <col min="13070" max="13070" width="36.5" style="10" customWidth="1"/>
    <col min="13071" max="13314" width="22.08203125" style="10"/>
    <col min="13315" max="13319" width="0" style="10" hidden="1" customWidth="1"/>
    <col min="13320" max="13320" width="1.83203125" style="10" customWidth="1"/>
    <col min="13321" max="13321" width="22.08203125" style="10"/>
    <col min="13322" max="13322" width="35" style="10" customWidth="1"/>
    <col min="13323" max="13323" width="0" style="10" hidden="1" customWidth="1"/>
    <col min="13324" max="13324" width="1.83203125" style="10" customWidth="1"/>
    <col min="13325" max="13325" width="22.08203125" style="10"/>
    <col min="13326" max="13326" width="36.5" style="10" customWidth="1"/>
    <col min="13327" max="13570" width="22.08203125" style="10"/>
    <col min="13571" max="13575" width="0" style="10" hidden="1" customWidth="1"/>
    <col min="13576" max="13576" width="1.83203125" style="10" customWidth="1"/>
    <col min="13577" max="13577" width="22.08203125" style="10"/>
    <col min="13578" max="13578" width="35" style="10" customWidth="1"/>
    <col min="13579" max="13579" width="0" style="10" hidden="1" customWidth="1"/>
    <col min="13580" max="13580" width="1.83203125" style="10" customWidth="1"/>
    <col min="13581" max="13581" width="22.08203125" style="10"/>
    <col min="13582" max="13582" width="36.5" style="10" customWidth="1"/>
    <col min="13583" max="13826" width="22.08203125" style="10"/>
    <col min="13827" max="13831" width="0" style="10" hidden="1" customWidth="1"/>
    <col min="13832" max="13832" width="1.83203125" style="10" customWidth="1"/>
    <col min="13833" max="13833" width="22.08203125" style="10"/>
    <col min="13834" max="13834" width="35" style="10" customWidth="1"/>
    <col min="13835" max="13835" width="0" style="10" hidden="1" customWidth="1"/>
    <col min="13836" max="13836" width="1.83203125" style="10" customWidth="1"/>
    <col min="13837" max="13837" width="22.08203125" style="10"/>
    <col min="13838" max="13838" width="36.5" style="10" customWidth="1"/>
    <col min="13839" max="14082" width="22.08203125" style="10"/>
    <col min="14083" max="14087" width="0" style="10" hidden="1" customWidth="1"/>
    <col min="14088" max="14088" width="1.83203125" style="10" customWidth="1"/>
    <col min="14089" max="14089" width="22.08203125" style="10"/>
    <col min="14090" max="14090" width="35" style="10" customWidth="1"/>
    <col min="14091" max="14091" width="0" style="10" hidden="1" customWidth="1"/>
    <col min="14092" max="14092" width="1.83203125" style="10" customWidth="1"/>
    <col min="14093" max="14093" width="22.08203125" style="10"/>
    <col min="14094" max="14094" width="36.5" style="10" customWidth="1"/>
    <col min="14095" max="14338" width="22.08203125" style="10"/>
    <col min="14339" max="14343" width="0" style="10" hidden="1" customWidth="1"/>
    <col min="14344" max="14344" width="1.83203125" style="10" customWidth="1"/>
    <col min="14345" max="14345" width="22.08203125" style="10"/>
    <col min="14346" max="14346" width="35" style="10" customWidth="1"/>
    <col min="14347" max="14347" width="0" style="10" hidden="1" customWidth="1"/>
    <col min="14348" max="14348" width="1.83203125" style="10" customWidth="1"/>
    <col min="14349" max="14349" width="22.08203125" style="10"/>
    <col min="14350" max="14350" width="36.5" style="10" customWidth="1"/>
    <col min="14351" max="14594" width="22.08203125" style="10"/>
    <col min="14595" max="14599" width="0" style="10" hidden="1" customWidth="1"/>
    <col min="14600" max="14600" width="1.83203125" style="10" customWidth="1"/>
    <col min="14601" max="14601" width="22.08203125" style="10"/>
    <col min="14602" max="14602" width="35" style="10" customWidth="1"/>
    <col min="14603" max="14603" width="0" style="10" hidden="1" customWidth="1"/>
    <col min="14604" max="14604" width="1.83203125" style="10" customWidth="1"/>
    <col min="14605" max="14605" width="22.08203125" style="10"/>
    <col min="14606" max="14606" width="36.5" style="10" customWidth="1"/>
    <col min="14607" max="14850" width="22.08203125" style="10"/>
    <col min="14851" max="14855" width="0" style="10" hidden="1" customWidth="1"/>
    <col min="14856" max="14856" width="1.83203125" style="10" customWidth="1"/>
    <col min="14857" max="14857" width="22.08203125" style="10"/>
    <col min="14858" max="14858" width="35" style="10" customWidth="1"/>
    <col min="14859" max="14859" width="0" style="10" hidden="1" customWidth="1"/>
    <col min="14860" max="14860" width="1.83203125" style="10" customWidth="1"/>
    <col min="14861" max="14861" width="22.08203125" style="10"/>
    <col min="14862" max="14862" width="36.5" style="10" customWidth="1"/>
    <col min="14863" max="15106" width="22.08203125" style="10"/>
    <col min="15107" max="15111" width="0" style="10" hidden="1" customWidth="1"/>
    <col min="15112" max="15112" width="1.83203125" style="10" customWidth="1"/>
    <col min="15113" max="15113" width="22.08203125" style="10"/>
    <col min="15114" max="15114" width="35" style="10" customWidth="1"/>
    <col min="15115" max="15115" width="0" style="10" hidden="1" customWidth="1"/>
    <col min="15116" max="15116" width="1.83203125" style="10" customWidth="1"/>
    <col min="15117" max="15117" width="22.08203125" style="10"/>
    <col min="15118" max="15118" width="36.5" style="10" customWidth="1"/>
    <col min="15119" max="15362" width="22.08203125" style="10"/>
    <col min="15363" max="15367" width="0" style="10" hidden="1" customWidth="1"/>
    <col min="15368" max="15368" width="1.83203125" style="10" customWidth="1"/>
    <col min="15369" max="15369" width="22.08203125" style="10"/>
    <col min="15370" max="15370" width="35" style="10" customWidth="1"/>
    <col min="15371" max="15371" width="0" style="10" hidden="1" customWidth="1"/>
    <col min="15372" max="15372" width="1.83203125" style="10" customWidth="1"/>
    <col min="15373" max="15373" width="22.08203125" style="10"/>
    <col min="15374" max="15374" width="36.5" style="10" customWidth="1"/>
    <col min="15375" max="15618" width="22.08203125" style="10"/>
    <col min="15619" max="15623" width="0" style="10" hidden="1" customWidth="1"/>
    <col min="15624" max="15624" width="1.83203125" style="10" customWidth="1"/>
    <col min="15625" max="15625" width="22.08203125" style="10"/>
    <col min="15626" max="15626" width="35" style="10" customWidth="1"/>
    <col min="15627" max="15627" width="0" style="10" hidden="1" customWidth="1"/>
    <col min="15628" max="15628" width="1.83203125" style="10" customWidth="1"/>
    <col min="15629" max="15629" width="22.08203125" style="10"/>
    <col min="15630" max="15630" width="36.5" style="10" customWidth="1"/>
    <col min="15631" max="15874" width="22.08203125" style="10"/>
    <col min="15875" max="15879" width="0" style="10" hidden="1" customWidth="1"/>
    <col min="15880" max="15880" width="1.83203125" style="10" customWidth="1"/>
    <col min="15881" max="15881" width="22.08203125" style="10"/>
    <col min="15882" max="15882" width="35" style="10" customWidth="1"/>
    <col min="15883" max="15883" width="0" style="10" hidden="1" customWidth="1"/>
    <col min="15884" max="15884" width="1.83203125" style="10" customWidth="1"/>
    <col min="15885" max="15885" width="22.08203125" style="10"/>
    <col min="15886" max="15886" width="36.5" style="10" customWidth="1"/>
    <col min="15887" max="16130" width="22.08203125" style="10"/>
    <col min="16131" max="16135" width="0" style="10" hidden="1" customWidth="1"/>
    <col min="16136" max="16136" width="1.83203125" style="10" customWidth="1"/>
    <col min="16137" max="16137" width="22.08203125" style="10"/>
    <col min="16138" max="16138" width="35" style="10" customWidth="1"/>
    <col min="16139" max="16139" width="0" style="10" hidden="1" customWidth="1"/>
    <col min="16140" max="16140" width="1.83203125" style="10" customWidth="1"/>
    <col min="16141" max="16141" width="22.08203125" style="10"/>
    <col min="16142" max="16142" width="36.5" style="10" customWidth="1"/>
    <col min="16143" max="16384" width="22.08203125" style="10"/>
  </cols>
  <sheetData>
    <row r="1" spans="1:15" x14ac:dyDescent="0.35">
      <c r="A1" s="28"/>
      <c r="B1" s="28"/>
      <c r="C1" s="28"/>
      <c r="D1" s="28"/>
      <c r="E1" s="28"/>
      <c r="F1" s="28"/>
      <c r="G1" s="28"/>
      <c r="H1" s="28"/>
      <c r="I1" s="28"/>
      <c r="J1" s="28"/>
      <c r="K1" s="28"/>
      <c r="L1" s="28"/>
      <c r="M1" s="28"/>
      <c r="N1" s="28"/>
      <c r="O1" s="28"/>
    </row>
    <row r="2" spans="1:15" ht="18" customHeight="1" x14ac:dyDescent="0.35">
      <c r="F2" s="28"/>
      <c r="O2" s="28"/>
    </row>
    <row r="3" spans="1:15" ht="18" customHeight="1" x14ac:dyDescent="0.35">
      <c r="F3" s="28"/>
      <c r="O3" s="28"/>
    </row>
    <row r="4" spans="1:15" ht="31.5" thickBot="1" x14ac:dyDescent="0.4">
      <c r="A4" s="11" t="s">
        <v>1238</v>
      </c>
      <c r="B4" s="12" t="s">
        <v>23</v>
      </c>
      <c r="C4" s="12" t="s">
        <v>1239</v>
      </c>
      <c r="D4" s="12" t="s">
        <v>124</v>
      </c>
      <c r="E4" s="12" t="s">
        <v>803</v>
      </c>
      <c r="F4" s="28"/>
      <c r="H4" s="22" t="s">
        <v>1240</v>
      </c>
      <c r="I4" s="22" t="s">
        <v>1241</v>
      </c>
      <c r="J4" s="11" t="s">
        <v>1242</v>
      </c>
      <c r="L4" s="22" t="s">
        <v>1243</v>
      </c>
      <c r="M4" s="22" t="s">
        <v>1244</v>
      </c>
      <c r="O4" s="28"/>
    </row>
    <row r="5" spans="1:15" x14ac:dyDescent="0.35">
      <c r="A5" s="13" t="s">
        <v>23</v>
      </c>
      <c r="B5" s="13" t="s">
        <v>1245</v>
      </c>
      <c r="C5" s="13" t="s">
        <v>1245</v>
      </c>
      <c r="D5" s="14" t="s">
        <v>1246</v>
      </c>
      <c r="E5" s="13" t="s">
        <v>1245</v>
      </c>
      <c r="F5" s="30"/>
      <c r="G5" s="15"/>
      <c r="H5" s="16" t="s">
        <v>23</v>
      </c>
      <c r="I5" s="13" t="s">
        <v>19</v>
      </c>
      <c r="J5" s="10" t="s">
        <v>1247</v>
      </c>
      <c r="L5" s="16" t="s">
        <v>24</v>
      </c>
      <c r="M5" s="13" t="s">
        <v>1248</v>
      </c>
      <c r="O5" s="28"/>
    </row>
    <row r="6" spans="1:15" x14ac:dyDescent="0.35">
      <c r="A6" s="13" t="s">
        <v>1239</v>
      </c>
      <c r="B6" s="13" t="s">
        <v>1249</v>
      </c>
      <c r="C6" s="13" t="s">
        <v>1249</v>
      </c>
      <c r="D6" s="14" t="s">
        <v>1250</v>
      </c>
      <c r="E6" s="13" t="s">
        <v>1249</v>
      </c>
      <c r="F6" s="30"/>
      <c r="G6" s="15"/>
      <c r="H6" s="16" t="s">
        <v>93</v>
      </c>
      <c r="I6" s="13" t="s">
        <v>89</v>
      </c>
      <c r="J6" s="10" t="s">
        <v>1251</v>
      </c>
      <c r="L6" s="16" t="s">
        <v>31</v>
      </c>
      <c r="M6" s="13" t="s">
        <v>1252</v>
      </c>
      <c r="O6" s="28"/>
    </row>
    <row r="7" spans="1:15" x14ac:dyDescent="0.35">
      <c r="A7" s="13" t="s">
        <v>124</v>
      </c>
      <c r="B7" s="13" t="s">
        <v>1253</v>
      </c>
      <c r="C7" s="13" t="s">
        <v>1253</v>
      </c>
      <c r="D7" s="14" t="s">
        <v>1254</v>
      </c>
      <c r="E7" s="13" t="s">
        <v>1253</v>
      </c>
      <c r="F7" s="30"/>
      <c r="G7" s="15"/>
      <c r="H7" s="16" t="s">
        <v>124</v>
      </c>
      <c r="I7" s="13" t="s">
        <v>1255</v>
      </c>
      <c r="L7" s="16" t="s">
        <v>816</v>
      </c>
      <c r="M7" s="13" t="s">
        <v>1256</v>
      </c>
      <c r="O7" s="28"/>
    </row>
    <row r="8" spans="1:15" x14ac:dyDescent="0.35">
      <c r="A8" s="10" t="s">
        <v>803</v>
      </c>
      <c r="B8" s="13" t="s">
        <v>1257</v>
      </c>
      <c r="C8" s="13" t="s">
        <v>1257</v>
      </c>
      <c r="D8" s="14" t="s">
        <v>1258</v>
      </c>
      <c r="E8" s="13" t="s">
        <v>1257</v>
      </c>
      <c r="F8" s="30"/>
      <c r="G8" s="15"/>
      <c r="H8" s="18" t="s">
        <v>1259</v>
      </c>
      <c r="I8" s="10" t="s">
        <v>1260</v>
      </c>
      <c r="L8" s="18"/>
      <c r="O8" s="28"/>
    </row>
    <row r="9" spans="1:15" ht="16" customHeight="1" x14ac:dyDescent="0.35">
      <c r="B9" s="13" t="s">
        <v>1261</v>
      </c>
      <c r="C9" s="13" t="s">
        <v>1261</v>
      </c>
      <c r="D9" s="14" t="s">
        <v>1262</v>
      </c>
      <c r="E9" s="13" t="s">
        <v>1261</v>
      </c>
      <c r="F9" s="30"/>
      <c r="G9" s="15"/>
      <c r="H9" s="19"/>
      <c r="O9" s="28"/>
    </row>
    <row r="10" spans="1:15" s="17" customFormat="1" ht="31.5" thickBot="1" x14ac:dyDescent="0.4">
      <c r="B10" s="10" t="s">
        <v>1263</v>
      </c>
      <c r="C10" s="10" t="s">
        <v>1264</v>
      </c>
      <c r="D10" s="14" t="s">
        <v>1265</v>
      </c>
      <c r="E10" s="10" t="s">
        <v>1263</v>
      </c>
      <c r="F10" s="31"/>
      <c r="G10" s="20"/>
      <c r="H10" s="23" t="s">
        <v>1266</v>
      </c>
      <c r="I10" s="23" t="s">
        <v>1267</v>
      </c>
      <c r="L10" s="23" t="s">
        <v>1268</v>
      </c>
      <c r="M10" s="23" t="s">
        <v>1267</v>
      </c>
      <c r="O10" s="29"/>
    </row>
    <row r="11" spans="1:15" x14ac:dyDescent="0.35">
      <c r="B11" s="13" t="s">
        <v>1269</v>
      </c>
      <c r="C11" s="13" t="s">
        <v>1270</v>
      </c>
      <c r="D11" s="14" t="s">
        <v>1261</v>
      </c>
      <c r="E11" s="13" t="s">
        <v>1264</v>
      </c>
      <c r="F11" s="30"/>
      <c r="G11" s="15"/>
      <c r="H11" s="21" t="s">
        <v>1246</v>
      </c>
      <c r="I11" s="13" t="s">
        <v>1271</v>
      </c>
      <c r="L11" s="16" t="s">
        <v>1245</v>
      </c>
      <c r="M11" s="13" t="s">
        <v>1272</v>
      </c>
      <c r="O11" s="28"/>
    </row>
    <row r="12" spans="1:15" x14ac:dyDescent="0.35">
      <c r="B12" s="13" t="s">
        <v>1273</v>
      </c>
      <c r="C12" s="13" t="s">
        <v>1274</v>
      </c>
      <c r="D12" s="14" t="s">
        <v>1275</v>
      </c>
      <c r="E12" s="13" t="s">
        <v>1270</v>
      </c>
      <c r="F12" s="30"/>
      <c r="G12" s="15"/>
      <c r="H12" s="21" t="s">
        <v>1250</v>
      </c>
      <c r="I12" s="13" t="s">
        <v>1276</v>
      </c>
      <c r="L12" s="16" t="s">
        <v>1249</v>
      </c>
      <c r="M12" s="13" t="s">
        <v>1277</v>
      </c>
      <c r="O12" s="28"/>
    </row>
    <row r="13" spans="1:15" x14ac:dyDescent="0.35">
      <c r="B13" s="13" t="s">
        <v>1264</v>
      </c>
      <c r="C13" s="13" t="s">
        <v>1278</v>
      </c>
      <c r="D13" s="14" t="s">
        <v>1279</v>
      </c>
      <c r="E13" s="13" t="s">
        <v>1274</v>
      </c>
      <c r="F13" s="30"/>
      <c r="G13" s="15"/>
      <c r="H13" s="21" t="s">
        <v>1254</v>
      </c>
      <c r="I13" s="13" t="s">
        <v>1280</v>
      </c>
      <c r="L13" s="16" t="s">
        <v>1253</v>
      </c>
      <c r="M13" s="13" t="s">
        <v>1281</v>
      </c>
      <c r="O13" s="28"/>
    </row>
    <row r="14" spans="1:15" x14ac:dyDescent="0.35">
      <c r="B14" s="13" t="s">
        <v>1274</v>
      </c>
      <c r="C14" s="13" t="s">
        <v>1282</v>
      </c>
      <c r="D14" s="14" t="s">
        <v>1283</v>
      </c>
      <c r="E14" s="13" t="s">
        <v>1278</v>
      </c>
      <c r="F14" s="30"/>
      <c r="G14" s="15"/>
      <c r="H14" s="21" t="s">
        <v>1258</v>
      </c>
      <c r="I14" s="13" t="s">
        <v>1284</v>
      </c>
      <c r="L14" s="16" t="s">
        <v>1257</v>
      </c>
      <c r="M14" s="13" t="s">
        <v>1285</v>
      </c>
      <c r="O14" s="28"/>
    </row>
    <row r="15" spans="1:15" x14ac:dyDescent="0.35">
      <c r="B15" s="13" t="s">
        <v>1282</v>
      </c>
      <c r="D15" s="14" t="s">
        <v>1286</v>
      </c>
      <c r="E15" s="13" t="s">
        <v>1282</v>
      </c>
      <c r="F15" s="30"/>
      <c r="G15" s="15"/>
      <c r="H15" s="21" t="s">
        <v>1287</v>
      </c>
      <c r="I15" s="13" t="s">
        <v>1288</v>
      </c>
      <c r="L15" s="16" t="s">
        <v>1261</v>
      </c>
      <c r="M15" s="13" t="s">
        <v>1289</v>
      </c>
      <c r="O15" s="28"/>
    </row>
    <row r="16" spans="1:15" x14ac:dyDescent="0.35">
      <c r="D16" s="14" t="s">
        <v>1290</v>
      </c>
      <c r="E16" s="15"/>
      <c r="F16" s="30"/>
      <c r="G16" s="15"/>
      <c r="H16" s="21" t="s">
        <v>1262</v>
      </c>
      <c r="I16" s="13" t="s">
        <v>1285</v>
      </c>
      <c r="L16" s="16"/>
      <c r="M16" s="13"/>
      <c r="O16" s="28"/>
    </row>
    <row r="17" spans="1:15" x14ac:dyDescent="0.35">
      <c r="C17" s="13"/>
      <c r="D17" s="15"/>
      <c r="E17" s="15"/>
      <c r="F17" s="30"/>
      <c r="G17" s="15"/>
      <c r="H17" s="21" t="s">
        <v>1265</v>
      </c>
      <c r="I17" s="13" t="s">
        <v>1291</v>
      </c>
      <c r="O17" s="28"/>
    </row>
    <row r="18" spans="1:15" x14ac:dyDescent="0.35">
      <c r="C18" s="13"/>
      <c r="D18" s="15"/>
      <c r="E18" s="15"/>
      <c r="F18" s="30"/>
      <c r="G18" s="15"/>
      <c r="H18" s="21" t="s">
        <v>1261</v>
      </c>
      <c r="I18" s="13" t="s">
        <v>1289</v>
      </c>
      <c r="L18" s="16"/>
      <c r="M18" s="13"/>
      <c r="O18" s="28"/>
    </row>
    <row r="19" spans="1:15" x14ac:dyDescent="0.35">
      <c r="C19" s="13"/>
      <c r="D19" s="15"/>
      <c r="E19" s="15"/>
      <c r="F19" s="30"/>
      <c r="G19" s="15"/>
      <c r="H19" s="21" t="s">
        <v>1283</v>
      </c>
      <c r="I19" s="13" t="s">
        <v>1292</v>
      </c>
      <c r="L19" s="16"/>
      <c r="M19" s="13"/>
      <c r="O19" s="28"/>
    </row>
    <row r="20" spans="1:15" x14ac:dyDescent="0.35">
      <c r="C20" s="13"/>
      <c r="F20" s="28"/>
      <c r="O20" s="28"/>
    </row>
    <row r="21" spans="1:15" ht="31.5" thickBot="1" x14ac:dyDescent="0.4">
      <c r="C21" s="13"/>
      <c r="F21" s="28"/>
      <c r="H21" s="23" t="s">
        <v>1293</v>
      </c>
      <c r="I21" s="23" t="s">
        <v>1294</v>
      </c>
      <c r="J21" s="13"/>
      <c r="K21" s="13"/>
      <c r="L21" s="23" t="s">
        <v>1295</v>
      </c>
      <c r="M21" s="23" t="s">
        <v>1294</v>
      </c>
      <c r="O21" s="28"/>
    </row>
    <row r="22" spans="1:15" x14ac:dyDescent="0.35">
      <c r="C22" s="13"/>
      <c r="F22" s="28"/>
      <c r="H22" s="16" t="s">
        <v>1245</v>
      </c>
      <c r="I22" s="13" t="s">
        <v>1272</v>
      </c>
      <c r="L22" s="16" t="s">
        <v>1245</v>
      </c>
      <c r="M22" s="13" t="s">
        <v>1272</v>
      </c>
      <c r="O22" s="28"/>
    </row>
    <row r="23" spans="1:15" x14ac:dyDescent="0.35">
      <c r="C23" s="13"/>
      <c r="F23" s="28"/>
      <c r="H23" s="16" t="s">
        <v>1249</v>
      </c>
      <c r="I23" s="13" t="s">
        <v>1277</v>
      </c>
      <c r="L23" s="16" t="s">
        <v>1249</v>
      </c>
      <c r="M23" s="13" t="s">
        <v>1277</v>
      </c>
      <c r="O23" s="28"/>
    </row>
    <row r="24" spans="1:15" x14ac:dyDescent="0.35">
      <c r="C24" s="13"/>
      <c r="F24" s="28"/>
      <c r="H24" s="16" t="s">
        <v>1253</v>
      </c>
      <c r="I24" s="13" t="s">
        <v>1281</v>
      </c>
      <c r="L24" s="16" t="s">
        <v>1253</v>
      </c>
      <c r="M24" s="13" t="s">
        <v>1281</v>
      </c>
      <c r="O24" s="28"/>
    </row>
    <row r="25" spans="1:15" x14ac:dyDescent="0.35">
      <c r="C25" s="13"/>
      <c r="F25" s="28"/>
      <c r="H25" s="16" t="s">
        <v>1257</v>
      </c>
      <c r="I25" s="13" t="s">
        <v>1285</v>
      </c>
      <c r="L25" s="16" t="s">
        <v>1257</v>
      </c>
      <c r="M25" s="13" t="s">
        <v>1285</v>
      </c>
      <c r="O25" s="28"/>
    </row>
    <row r="26" spans="1:15" x14ac:dyDescent="0.35">
      <c r="C26" s="13"/>
      <c r="F26" s="28"/>
      <c r="H26" s="16" t="s">
        <v>1261</v>
      </c>
      <c r="I26" s="13" t="s">
        <v>1289</v>
      </c>
      <c r="L26" s="16" t="s">
        <v>1261</v>
      </c>
      <c r="M26" s="13" t="s">
        <v>1289</v>
      </c>
      <c r="O26" s="28"/>
    </row>
    <row r="27" spans="1:15" x14ac:dyDescent="0.35">
      <c r="C27" s="13"/>
      <c r="F27" s="28"/>
      <c r="H27" s="16" t="s">
        <v>1270</v>
      </c>
      <c r="I27" s="13" t="s">
        <v>1296</v>
      </c>
      <c r="L27" s="16" t="s">
        <v>1270</v>
      </c>
      <c r="M27" s="13" t="s">
        <v>1296</v>
      </c>
      <c r="O27" s="28"/>
    </row>
    <row r="28" spans="1:15" x14ac:dyDescent="0.35">
      <c r="C28" s="13"/>
      <c r="F28" s="28"/>
      <c r="H28" s="16" t="s">
        <v>1278</v>
      </c>
      <c r="I28" s="13" t="s">
        <v>1297</v>
      </c>
      <c r="L28" s="16" t="s">
        <v>1278</v>
      </c>
      <c r="M28" s="13" t="s">
        <v>1297</v>
      </c>
      <c r="O28" s="28"/>
    </row>
    <row r="29" spans="1:15" x14ac:dyDescent="0.35">
      <c r="C29" s="13"/>
      <c r="F29" s="28"/>
      <c r="O29" s="28"/>
    </row>
    <row r="30" spans="1:15" x14ac:dyDescent="0.35">
      <c r="C30" s="13"/>
      <c r="F30" s="28"/>
      <c r="L30" s="16"/>
      <c r="M30" s="13"/>
      <c r="O30" s="28"/>
    </row>
    <row r="31" spans="1:15" x14ac:dyDescent="0.35">
      <c r="A31" s="28"/>
      <c r="B31" s="28"/>
      <c r="C31" s="32"/>
      <c r="D31" s="28"/>
      <c r="E31" s="28"/>
      <c r="F31" s="28"/>
      <c r="G31" s="28"/>
      <c r="H31" s="33"/>
      <c r="I31" s="32"/>
      <c r="J31" s="28"/>
      <c r="K31" s="28"/>
      <c r="L31" s="28"/>
      <c r="M31" s="28"/>
      <c r="N31" s="28"/>
      <c r="O31" s="28"/>
    </row>
    <row r="32" spans="1:15" x14ac:dyDescent="0.35">
      <c r="C32" s="13"/>
    </row>
    <row r="33" spans="3:9" x14ac:dyDescent="0.35">
      <c r="C33" s="13"/>
    </row>
    <row r="34" spans="3:9" x14ac:dyDescent="0.35">
      <c r="C34" s="13"/>
    </row>
    <row r="35" spans="3:9" x14ac:dyDescent="0.35">
      <c r="C35" s="13"/>
    </row>
    <row r="36" spans="3:9" x14ac:dyDescent="0.35">
      <c r="C36" s="13"/>
    </row>
    <row r="37" spans="3:9" x14ac:dyDescent="0.35">
      <c r="C37" s="13"/>
    </row>
    <row r="38" spans="3:9" x14ac:dyDescent="0.35">
      <c r="C38" s="13"/>
    </row>
    <row r="39" spans="3:9" x14ac:dyDescent="0.35">
      <c r="C39" s="13"/>
    </row>
    <row r="40" spans="3:9" x14ac:dyDescent="0.35">
      <c r="C40" s="13"/>
    </row>
    <row r="41" spans="3:9" x14ac:dyDescent="0.35">
      <c r="C41" s="13"/>
    </row>
    <row r="42" spans="3:9" x14ac:dyDescent="0.35">
      <c r="C42" s="13"/>
    </row>
    <row r="43" spans="3:9" x14ac:dyDescent="0.35">
      <c r="C43" s="13"/>
    </row>
    <row r="44" spans="3:9" x14ac:dyDescent="0.35">
      <c r="C44" s="13"/>
      <c r="H44" s="13"/>
      <c r="I44" s="13"/>
    </row>
  </sheetData>
  <sheetProtection algorithmName="SHA-512" hashValue="wlayBPGN4joGHTihQiIVkdVOh9g2dhmM7bbqvG/ktqb9gb0VXOGinfCLg3T06D2NUF/RXgwmWkSgOxaT+wc8rw==" saltValue="5cNCMYIZ5QJNgs0PvLfvpw==" spinCount="100000" sheet="1" objects="1" scenarios="1" selectLockedCells="1" selectUnlockedCells="1"/>
  <pageMargins left="0.75" right="0.75" top="0.5" bottom="1" header="0.5" footer="0.5"/>
  <pageSetup scale="68" orientation="portrait" horizontalDpi="4294967292" verticalDpi="4294967292" r:id="rId1"/>
  <headerFooter alignWithMargins="0"/>
  <rowBreaks count="1" manualBreakCount="1">
    <brk id="51" min="7"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0FE19-E9A4-4091-965C-50E9C27CBAA8}">
  <dimension ref="A1:Z199"/>
  <sheetViews>
    <sheetView workbookViewId="0">
      <selection activeCell="F1" sqref="F1:F1048576"/>
    </sheetView>
  </sheetViews>
  <sheetFormatPr defaultRowHeight="15.5" x14ac:dyDescent="0.35"/>
  <cols>
    <col min="2" max="2" width="2.25" customWidth="1"/>
    <col min="3" max="3" width="2.75" customWidth="1"/>
    <col min="4" max="4" width="59.5" customWidth="1"/>
    <col min="5" max="5" width="21" customWidth="1"/>
    <col min="6" max="6" width="23.58203125" hidden="1" customWidth="1"/>
    <col min="10" max="10" width="16" customWidth="1"/>
    <col min="11" max="11" width="9.83203125" customWidth="1"/>
    <col min="12" max="12" width="11.75" customWidth="1"/>
    <col min="15" max="15" width="10.25" customWidth="1"/>
    <col min="18" max="18" width="10" customWidth="1"/>
    <col min="20" max="20" width="11.58203125" customWidth="1"/>
    <col min="21" max="21" width="10.75" customWidth="1"/>
    <col min="22" max="22" width="4.5" customWidth="1"/>
    <col min="23" max="23" width="3.33203125" customWidth="1"/>
  </cols>
  <sheetData>
    <row r="1" spans="1:26" x14ac:dyDescent="0.35">
      <c r="A1" s="379" t="s">
        <v>0</v>
      </c>
      <c r="B1" s="379" t="s">
        <v>0</v>
      </c>
      <c r="C1" s="379" t="s">
        <v>0</v>
      </c>
      <c r="D1" s="379" t="s">
        <v>0</v>
      </c>
      <c r="E1" s="379" t="s">
        <v>0</v>
      </c>
      <c r="F1" s="379" t="s">
        <v>0</v>
      </c>
      <c r="G1" s="379" t="s">
        <v>0</v>
      </c>
      <c r="H1" s="379" t="s">
        <v>0</v>
      </c>
      <c r="I1" s="379" t="s">
        <v>0</v>
      </c>
      <c r="J1" s="379" t="s">
        <v>0</v>
      </c>
      <c r="K1" s="379" t="s">
        <v>0</v>
      </c>
      <c r="L1" s="379" t="s">
        <v>0</v>
      </c>
      <c r="M1" s="379" t="s">
        <v>0</v>
      </c>
      <c r="N1" s="379" t="s">
        <v>0</v>
      </c>
      <c r="O1" s="379" t="s">
        <v>0</v>
      </c>
      <c r="P1" s="379" t="s">
        <v>0</v>
      </c>
      <c r="Q1" s="379" t="s">
        <v>0</v>
      </c>
      <c r="R1" s="379" t="s">
        <v>0</v>
      </c>
      <c r="S1" s="379" t="s">
        <v>0</v>
      </c>
      <c r="T1" s="379" t="s">
        <v>0</v>
      </c>
      <c r="U1" s="379" t="s">
        <v>0</v>
      </c>
      <c r="V1" s="379" t="s">
        <v>0</v>
      </c>
      <c r="W1" s="379" t="s">
        <v>0</v>
      </c>
      <c r="X1" s="380"/>
      <c r="Y1" s="380"/>
      <c r="Z1" s="380"/>
    </row>
    <row r="2" spans="1:26" ht="6.75" customHeight="1" x14ac:dyDescent="0.35">
      <c r="A2" s="379" t="s">
        <v>0</v>
      </c>
      <c r="B2" s="380"/>
      <c r="C2" s="380"/>
      <c r="D2" s="380"/>
      <c r="E2" s="380"/>
      <c r="F2" s="380"/>
      <c r="G2" s="380"/>
      <c r="H2" s="380"/>
      <c r="I2" s="380"/>
      <c r="J2" s="380"/>
      <c r="K2" s="380"/>
      <c r="L2" s="380"/>
      <c r="M2" s="380"/>
      <c r="N2" s="380"/>
      <c r="O2" s="380"/>
      <c r="P2" s="380"/>
      <c r="Q2" s="380"/>
      <c r="R2" s="380"/>
      <c r="S2" s="380"/>
      <c r="T2" s="380"/>
      <c r="U2" s="380"/>
      <c r="V2" s="380"/>
      <c r="W2" s="379" t="s">
        <v>0</v>
      </c>
      <c r="X2" s="380"/>
      <c r="Y2" s="380"/>
      <c r="Z2" s="380"/>
    </row>
    <row r="3" spans="1:26" ht="53.25" customHeight="1" x14ac:dyDescent="0.35">
      <c r="A3" s="381" t="s">
        <v>0</v>
      </c>
      <c r="B3" s="382"/>
      <c r="C3" s="383" t="s">
        <v>1</v>
      </c>
      <c r="D3" s="384" t="s">
        <v>2</v>
      </c>
      <c r="E3" s="384" t="s">
        <v>3</v>
      </c>
      <c r="F3" s="384" t="s">
        <v>4</v>
      </c>
      <c r="G3" s="384" t="s">
        <v>5</v>
      </c>
      <c r="H3" s="384" t="s">
        <v>6</v>
      </c>
      <c r="I3" s="384" t="s">
        <v>7</v>
      </c>
      <c r="J3" s="384" t="s">
        <v>8</v>
      </c>
      <c r="K3" s="384" t="s">
        <v>9</v>
      </c>
      <c r="L3" s="384" t="s">
        <v>10</v>
      </c>
      <c r="M3" s="384" t="s">
        <v>11</v>
      </c>
      <c r="N3" s="384" t="s">
        <v>12</v>
      </c>
      <c r="O3" s="384" t="s">
        <v>13</v>
      </c>
      <c r="P3" s="384" t="s">
        <v>14</v>
      </c>
      <c r="Q3" s="384" t="s">
        <v>15</v>
      </c>
      <c r="R3" s="384" t="s">
        <v>16</v>
      </c>
      <c r="S3" s="384" t="s">
        <v>14</v>
      </c>
      <c r="T3" s="384" t="s">
        <v>17</v>
      </c>
      <c r="U3" s="384" t="s">
        <v>18</v>
      </c>
      <c r="V3" s="382"/>
      <c r="W3" s="381" t="s">
        <v>0</v>
      </c>
      <c r="X3" s="382"/>
      <c r="Y3" s="382"/>
      <c r="Z3" s="382"/>
    </row>
    <row r="4" spans="1:26" x14ac:dyDescent="0.35">
      <c r="A4" s="379" t="s">
        <v>0</v>
      </c>
      <c r="B4" s="380"/>
      <c r="C4" s="552" t="s">
        <v>89</v>
      </c>
      <c r="D4" s="553"/>
      <c r="E4" s="385" t="s">
        <v>0</v>
      </c>
      <c r="F4" s="554" t="s">
        <v>0</v>
      </c>
      <c r="G4" s="555"/>
      <c r="H4" s="555"/>
      <c r="I4" s="555"/>
      <c r="J4" s="555"/>
      <c r="K4" s="555"/>
      <c r="L4" s="555"/>
      <c r="M4" s="555"/>
      <c r="N4" s="555"/>
      <c r="O4" s="555"/>
      <c r="P4" s="555"/>
      <c r="Q4" s="555"/>
      <c r="R4" s="555"/>
      <c r="S4" s="555"/>
      <c r="T4" s="555"/>
      <c r="U4" s="556"/>
      <c r="V4" s="380"/>
      <c r="W4" s="379" t="s">
        <v>0</v>
      </c>
      <c r="X4" s="380"/>
      <c r="Y4" s="380"/>
      <c r="Z4" s="380"/>
    </row>
    <row r="5" spans="1:26" ht="25.5" customHeight="1" x14ac:dyDescent="0.35">
      <c r="A5" s="379" t="s">
        <v>0</v>
      </c>
      <c r="B5" s="380"/>
      <c r="C5" s="386">
        <v>1</v>
      </c>
      <c r="D5" s="405" t="s">
        <v>90</v>
      </c>
      <c r="E5" s="103" t="s">
        <v>91</v>
      </c>
      <c r="F5" s="103" t="s">
        <v>92</v>
      </c>
      <c r="G5" s="103" t="s">
        <v>93</v>
      </c>
      <c r="H5" s="105" t="s">
        <v>36</v>
      </c>
      <c r="I5" s="105" t="s">
        <v>24</v>
      </c>
      <c r="J5" s="388">
        <v>170000</v>
      </c>
      <c r="K5" s="105" t="s">
        <v>32</v>
      </c>
      <c r="L5" s="451">
        <v>45380</v>
      </c>
      <c r="M5" s="451">
        <f>L5+5</f>
        <v>45385</v>
      </c>
      <c r="N5" s="451">
        <f>M5+21</f>
        <v>45406</v>
      </c>
      <c r="O5" s="451">
        <f t="shared" ref="O5:P8" si="0">N5+3</f>
        <v>45409</v>
      </c>
      <c r="P5" s="451">
        <f t="shared" si="0"/>
        <v>45412</v>
      </c>
      <c r="Q5" s="451" t="s">
        <v>33</v>
      </c>
      <c r="R5" s="451" t="s">
        <v>33</v>
      </c>
      <c r="S5" s="451" t="s">
        <v>33</v>
      </c>
      <c r="T5" s="451">
        <f>P5+5</f>
        <v>45417</v>
      </c>
      <c r="U5" s="451">
        <f>T5+5</f>
        <v>45422</v>
      </c>
      <c r="V5" s="380"/>
      <c r="W5" s="379" t="s">
        <v>0</v>
      </c>
      <c r="X5" s="380"/>
      <c r="Y5" s="380"/>
      <c r="Z5" s="380"/>
    </row>
    <row r="6" spans="1:26" ht="29.25" customHeight="1" x14ac:dyDescent="0.35">
      <c r="A6" s="379" t="s">
        <v>0</v>
      </c>
      <c r="B6" s="380"/>
      <c r="C6" s="106">
        <v>2</v>
      </c>
      <c r="D6" s="103" t="s">
        <v>94</v>
      </c>
      <c r="E6" s="103" t="s">
        <v>95</v>
      </c>
      <c r="F6" s="103" t="s">
        <v>92</v>
      </c>
      <c r="G6" s="103" t="s">
        <v>93</v>
      </c>
      <c r="H6" s="105" t="s">
        <v>30</v>
      </c>
      <c r="I6" s="105" t="s">
        <v>24</v>
      </c>
      <c r="J6" s="388">
        <v>21266</v>
      </c>
      <c r="K6" s="105" t="s">
        <v>32</v>
      </c>
      <c r="L6" s="451">
        <v>45380</v>
      </c>
      <c r="M6" s="451">
        <f>L6+5</f>
        <v>45385</v>
      </c>
      <c r="N6" s="451">
        <f>M6+14</f>
        <v>45399</v>
      </c>
      <c r="O6" s="451">
        <f t="shared" si="0"/>
        <v>45402</v>
      </c>
      <c r="P6" s="451">
        <f t="shared" si="0"/>
        <v>45405</v>
      </c>
      <c r="Q6" s="451" t="s">
        <v>33</v>
      </c>
      <c r="R6" s="451" t="s">
        <v>33</v>
      </c>
      <c r="S6" s="451" t="s">
        <v>33</v>
      </c>
      <c r="T6" s="451">
        <f>P6+5</f>
        <v>45410</v>
      </c>
      <c r="U6" s="451">
        <f>T6+5</f>
        <v>45415</v>
      </c>
      <c r="V6" s="380"/>
      <c r="W6" s="379" t="s">
        <v>0</v>
      </c>
      <c r="X6" s="380"/>
      <c r="Y6" s="380"/>
      <c r="Z6" s="380"/>
    </row>
    <row r="7" spans="1:26" ht="40.5" customHeight="1" x14ac:dyDescent="0.35">
      <c r="A7" s="379" t="s">
        <v>0</v>
      </c>
      <c r="B7" s="380"/>
      <c r="C7" s="106">
        <v>3</v>
      </c>
      <c r="D7" s="103" t="s">
        <v>96</v>
      </c>
      <c r="E7" s="103" t="s">
        <v>97</v>
      </c>
      <c r="F7" s="103" t="s">
        <v>92</v>
      </c>
      <c r="G7" s="103" t="s">
        <v>93</v>
      </c>
      <c r="H7" s="105" t="s">
        <v>30</v>
      </c>
      <c r="I7" s="105" t="s">
        <v>24</v>
      </c>
      <c r="J7" s="388">
        <v>30000</v>
      </c>
      <c r="K7" s="105" t="s">
        <v>32</v>
      </c>
      <c r="L7" s="451">
        <v>45380</v>
      </c>
      <c r="M7" s="451">
        <f>L7+5</f>
        <v>45385</v>
      </c>
      <c r="N7" s="451">
        <f>M7+14</f>
        <v>45399</v>
      </c>
      <c r="O7" s="451">
        <f t="shared" si="0"/>
        <v>45402</v>
      </c>
      <c r="P7" s="451">
        <f t="shared" si="0"/>
        <v>45405</v>
      </c>
      <c r="Q7" s="451" t="s">
        <v>33</v>
      </c>
      <c r="R7" s="451" t="s">
        <v>33</v>
      </c>
      <c r="S7" s="451" t="s">
        <v>33</v>
      </c>
      <c r="T7" s="451">
        <f>P7+5</f>
        <v>45410</v>
      </c>
      <c r="U7" s="451">
        <f>T7+5</f>
        <v>45415</v>
      </c>
      <c r="V7" s="380"/>
      <c r="W7" s="379" t="s">
        <v>0</v>
      </c>
      <c r="X7" s="380"/>
      <c r="Y7" s="380"/>
      <c r="Z7" s="380"/>
    </row>
    <row r="8" spans="1:26" ht="27.75" customHeight="1" x14ac:dyDescent="0.35">
      <c r="A8" s="379" t="s">
        <v>0</v>
      </c>
      <c r="B8" s="380"/>
      <c r="C8" s="106">
        <v>4</v>
      </c>
      <c r="D8" s="103" t="s">
        <v>98</v>
      </c>
      <c r="E8" s="103" t="s">
        <v>99</v>
      </c>
      <c r="F8" s="103" t="s">
        <v>0</v>
      </c>
      <c r="G8" s="103" t="s">
        <v>93</v>
      </c>
      <c r="H8" s="105" t="s">
        <v>30</v>
      </c>
      <c r="I8" s="105" t="s">
        <v>24</v>
      </c>
      <c r="J8" s="388">
        <v>30000</v>
      </c>
      <c r="K8" s="105" t="s">
        <v>37</v>
      </c>
      <c r="L8" s="451">
        <v>45441</v>
      </c>
      <c r="M8" s="451">
        <f>L8+5</f>
        <v>45446</v>
      </c>
      <c r="N8" s="451">
        <f>M8+14</f>
        <v>45460</v>
      </c>
      <c r="O8" s="451">
        <f t="shared" si="0"/>
        <v>45463</v>
      </c>
      <c r="P8" s="451">
        <f t="shared" si="0"/>
        <v>45466</v>
      </c>
      <c r="Q8" s="451" t="s">
        <v>33</v>
      </c>
      <c r="R8" s="451" t="s">
        <v>33</v>
      </c>
      <c r="S8" s="451" t="s">
        <v>33</v>
      </c>
      <c r="T8" s="451">
        <f>P8+5</f>
        <v>45471</v>
      </c>
      <c r="U8" s="451">
        <f>T8+5</f>
        <v>45476</v>
      </c>
      <c r="V8" s="380"/>
      <c r="W8" s="379" t="s">
        <v>0</v>
      </c>
      <c r="X8" s="380"/>
      <c r="Y8" s="380"/>
      <c r="Z8" s="380"/>
    </row>
    <row r="9" spans="1:26" x14ac:dyDescent="0.35">
      <c r="A9" s="379" t="s">
        <v>0</v>
      </c>
      <c r="B9" s="380"/>
      <c r="C9" s="106" t="s">
        <v>0</v>
      </c>
      <c r="D9" s="103" t="s">
        <v>0</v>
      </c>
      <c r="E9" s="103" t="s">
        <v>0</v>
      </c>
      <c r="F9" s="103" t="s">
        <v>0</v>
      </c>
      <c r="G9" s="103" t="s">
        <v>0</v>
      </c>
      <c r="H9" s="105" t="s">
        <v>0</v>
      </c>
      <c r="I9" s="105" t="s">
        <v>0</v>
      </c>
      <c r="J9" s="103" t="s">
        <v>0</v>
      </c>
      <c r="K9" s="105" t="s">
        <v>0</v>
      </c>
      <c r="L9" s="103" t="s">
        <v>0</v>
      </c>
      <c r="M9" s="103" t="s">
        <v>0</v>
      </c>
      <c r="N9" s="103" t="s">
        <v>0</v>
      </c>
      <c r="O9" s="103" t="s">
        <v>0</v>
      </c>
      <c r="P9" s="103" t="s">
        <v>0</v>
      </c>
      <c r="Q9" s="103" t="s">
        <v>0</v>
      </c>
      <c r="R9" s="103" t="s">
        <v>0</v>
      </c>
      <c r="S9" s="103" t="s">
        <v>0</v>
      </c>
      <c r="T9" s="103" t="s">
        <v>0</v>
      </c>
      <c r="U9" s="103" t="s">
        <v>0</v>
      </c>
      <c r="V9" s="380"/>
      <c r="W9" s="379" t="s">
        <v>0</v>
      </c>
      <c r="X9" s="380"/>
      <c r="Y9" s="380"/>
      <c r="Z9" s="380"/>
    </row>
    <row r="10" spans="1:26" x14ac:dyDescent="0.35">
      <c r="A10" s="379" t="s">
        <v>0</v>
      </c>
      <c r="B10" s="380"/>
      <c r="C10" s="106" t="s">
        <v>0</v>
      </c>
      <c r="D10" s="103" t="s">
        <v>0</v>
      </c>
      <c r="E10" s="103" t="s">
        <v>0</v>
      </c>
      <c r="F10" s="103" t="s">
        <v>0</v>
      </c>
      <c r="G10" s="103" t="s">
        <v>0</v>
      </c>
      <c r="H10" s="105" t="s">
        <v>0</v>
      </c>
      <c r="I10" s="105" t="s">
        <v>0</v>
      </c>
      <c r="J10" s="103" t="s">
        <v>0</v>
      </c>
      <c r="K10" s="105" t="s">
        <v>0</v>
      </c>
      <c r="L10" s="103" t="s">
        <v>0</v>
      </c>
      <c r="M10" s="103" t="s">
        <v>0</v>
      </c>
      <c r="N10" s="103" t="s">
        <v>0</v>
      </c>
      <c r="O10" s="103" t="s">
        <v>0</v>
      </c>
      <c r="P10" s="103" t="s">
        <v>0</v>
      </c>
      <c r="Q10" s="103" t="s">
        <v>0</v>
      </c>
      <c r="R10" s="103" t="s">
        <v>0</v>
      </c>
      <c r="S10" s="103" t="s">
        <v>0</v>
      </c>
      <c r="T10" s="103" t="s">
        <v>0</v>
      </c>
      <c r="U10" s="103" t="s">
        <v>0</v>
      </c>
      <c r="V10" s="380"/>
      <c r="W10" s="379" t="s">
        <v>0</v>
      </c>
      <c r="X10" s="380"/>
      <c r="Y10" s="380"/>
      <c r="Z10" s="380"/>
    </row>
    <row r="11" spans="1:26" ht="20" x14ac:dyDescent="0.4">
      <c r="A11" s="379" t="s">
        <v>0</v>
      </c>
      <c r="B11" s="380"/>
      <c r="C11" s="106" t="s">
        <v>0</v>
      </c>
      <c r="D11" s="426" t="s">
        <v>100</v>
      </c>
      <c r="E11" s="103" t="s">
        <v>0</v>
      </c>
      <c r="F11" s="103" t="s">
        <v>0</v>
      </c>
      <c r="G11" s="103" t="s">
        <v>0</v>
      </c>
      <c r="H11" s="105" t="s">
        <v>0</v>
      </c>
      <c r="I11" s="105" t="s">
        <v>0</v>
      </c>
      <c r="J11" s="427">
        <v>251266</v>
      </c>
      <c r="K11" s="105" t="s">
        <v>0</v>
      </c>
      <c r="L11" s="103" t="s">
        <v>0</v>
      </c>
      <c r="M11" s="103" t="s">
        <v>0</v>
      </c>
      <c r="N11" s="103" t="s">
        <v>0</v>
      </c>
      <c r="O11" s="103" t="s">
        <v>0</v>
      </c>
      <c r="P11" s="103" t="s">
        <v>0</v>
      </c>
      <c r="Q11" s="103" t="s">
        <v>0</v>
      </c>
      <c r="R11" s="103" t="s">
        <v>0</v>
      </c>
      <c r="S11" s="103" t="s">
        <v>0</v>
      </c>
      <c r="T11" s="103" t="s">
        <v>0</v>
      </c>
      <c r="U11" s="103" t="s">
        <v>0</v>
      </c>
      <c r="V11" s="380"/>
      <c r="W11" s="379" t="s">
        <v>0</v>
      </c>
      <c r="X11" s="380"/>
      <c r="Y11" s="380"/>
      <c r="Z11" s="380"/>
    </row>
    <row r="12" spans="1:26" x14ac:dyDescent="0.35">
      <c r="A12" s="379" t="s">
        <v>0</v>
      </c>
      <c r="B12" s="380"/>
      <c r="C12" s="380"/>
      <c r="D12" s="380"/>
      <c r="E12" s="380"/>
      <c r="F12" s="380"/>
      <c r="G12" s="380"/>
      <c r="H12" s="380"/>
      <c r="I12" s="380"/>
      <c r="J12" s="380"/>
      <c r="K12" s="380"/>
      <c r="L12" s="380"/>
      <c r="M12" s="380"/>
      <c r="N12" s="380"/>
      <c r="O12" s="380"/>
      <c r="P12" s="380"/>
      <c r="Q12" s="380"/>
      <c r="R12" s="380"/>
      <c r="S12" s="380"/>
      <c r="T12" s="380"/>
      <c r="U12" s="380"/>
      <c r="V12" s="380"/>
      <c r="W12" s="379" t="s">
        <v>0</v>
      </c>
      <c r="X12" s="380"/>
      <c r="Y12" s="380"/>
      <c r="Z12" s="380"/>
    </row>
    <row r="13" spans="1:26" x14ac:dyDescent="0.35">
      <c r="A13" s="379" t="s">
        <v>0</v>
      </c>
      <c r="B13" s="379" t="s">
        <v>0</v>
      </c>
      <c r="C13" s="379" t="s">
        <v>0</v>
      </c>
      <c r="D13" s="379" t="s">
        <v>0</v>
      </c>
      <c r="E13" s="379" t="s">
        <v>0</v>
      </c>
      <c r="F13" s="379" t="s">
        <v>0</v>
      </c>
      <c r="G13" s="379" t="s">
        <v>0</v>
      </c>
      <c r="H13" s="379" t="s">
        <v>0</v>
      </c>
      <c r="I13" s="379" t="s">
        <v>0</v>
      </c>
      <c r="J13" s="379" t="s">
        <v>0</v>
      </c>
      <c r="K13" s="379" t="s">
        <v>0</v>
      </c>
      <c r="L13" s="379" t="s">
        <v>0</v>
      </c>
      <c r="M13" s="379" t="s">
        <v>0</v>
      </c>
      <c r="N13" s="379" t="s">
        <v>0</v>
      </c>
      <c r="O13" s="379" t="s">
        <v>0</v>
      </c>
      <c r="P13" s="379" t="s">
        <v>0</v>
      </c>
      <c r="Q13" s="379" t="s">
        <v>0</v>
      </c>
      <c r="R13" s="379" t="s">
        <v>0</v>
      </c>
      <c r="S13" s="379" t="s">
        <v>0</v>
      </c>
      <c r="T13" s="379" t="s">
        <v>0</v>
      </c>
      <c r="U13" s="379" t="s">
        <v>0</v>
      </c>
      <c r="V13" s="379" t="s">
        <v>0</v>
      </c>
      <c r="W13" s="379" t="s">
        <v>0</v>
      </c>
      <c r="X13" s="380"/>
      <c r="Y13" s="380"/>
      <c r="Z13" s="380"/>
    </row>
    <row r="14" spans="1:26" x14ac:dyDescent="0.35">
      <c r="A14" s="380"/>
      <c r="B14" s="380"/>
      <c r="C14" s="380"/>
      <c r="D14" s="380"/>
      <c r="E14" s="380"/>
      <c r="F14" s="380"/>
      <c r="G14" s="380"/>
      <c r="H14" s="380"/>
      <c r="I14" s="380"/>
      <c r="J14" s="380"/>
      <c r="K14" s="380"/>
      <c r="L14" s="380"/>
      <c r="M14" s="380"/>
      <c r="N14" s="380"/>
      <c r="O14" s="380"/>
      <c r="P14" s="380"/>
      <c r="Q14" s="380"/>
      <c r="R14" s="380"/>
      <c r="S14" s="380"/>
      <c r="T14" s="380"/>
      <c r="U14" s="380"/>
      <c r="V14" s="380"/>
      <c r="W14" s="380"/>
      <c r="X14" s="380"/>
      <c r="Y14" s="380"/>
      <c r="Z14" s="380"/>
    </row>
    <row r="15" spans="1:26" x14ac:dyDescent="0.35">
      <c r="A15" s="380"/>
      <c r="B15" s="380"/>
      <c r="C15" s="380"/>
      <c r="D15" s="380"/>
      <c r="E15" s="380"/>
      <c r="F15" s="380"/>
      <c r="G15" s="380"/>
      <c r="H15" s="380"/>
      <c r="I15" s="380"/>
      <c r="J15" s="380"/>
      <c r="K15" s="380"/>
      <c r="L15" s="380"/>
      <c r="M15" s="380"/>
      <c r="N15" s="380"/>
      <c r="O15" s="380"/>
      <c r="P15" s="380"/>
      <c r="Q15" s="380"/>
      <c r="R15" s="380"/>
      <c r="S15" s="380"/>
      <c r="T15" s="380"/>
      <c r="U15" s="380"/>
      <c r="V15" s="380"/>
      <c r="W15" s="380"/>
      <c r="X15" s="380"/>
      <c r="Y15" s="380"/>
      <c r="Z15" s="380"/>
    </row>
    <row r="16" spans="1:26" x14ac:dyDescent="0.35">
      <c r="A16" s="380"/>
      <c r="B16" s="380"/>
      <c r="C16" s="380"/>
      <c r="D16" s="380"/>
      <c r="E16" s="380"/>
      <c r="F16" s="380"/>
      <c r="G16" s="380"/>
      <c r="H16" s="380"/>
      <c r="I16" s="380"/>
      <c r="J16" s="380"/>
      <c r="K16" s="380"/>
      <c r="L16" s="380"/>
      <c r="M16" s="380"/>
      <c r="N16" s="380"/>
      <c r="O16" s="380"/>
      <c r="P16" s="380"/>
      <c r="Q16" s="380"/>
      <c r="R16" s="380"/>
      <c r="S16" s="380"/>
      <c r="T16" s="380"/>
      <c r="U16" s="380"/>
      <c r="V16" s="380"/>
      <c r="W16" s="380"/>
      <c r="X16" s="380"/>
      <c r="Y16" s="380"/>
      <c r="Z16" s="380"/>
    </row>
    <row r="17" spans="1:26" x14ac:dyDescent="0.35">
      <c r="A17" s="380"/>
      <c r="B17" s="380"/>
      <c r="C17" s="380"/>
      <c r="D17" s="380"/>
      <c r="E17" s="380"/>
      <c r="F17" s="380"/>
      <c r="G17" s="380"/>
      <c r="H17" s="380"/>
      <c r="I17" s="380"/>
      <c r="J17" s="380"/>
      <c r="K17" s="380"/>
      <c r="L17" s="380"/>
      <c r="M17" s="380"/>
      <c r="N17" s="380"/>
      <c r="O17" s="380"/>
      <c r="P17" s="380"/>
      <c r="Q17" s="380"/>
      <c r="R17" s="380"/>
      <c r="S17" s="380"/>
      <c r="T17" s="380"/>
      <c r="U17" s="380"/>
      <c r="V17" s="380"/>
      <c r="W17" s="380"/>
      <c r="X17" s="380"/>
      <c r="Y17" s="380"/>
      <c r="Z17" s="380"/>
    </row>
    <row r="18" spans="1:26" x14ac:dyDescent="0.35">
      <c r="A18" s="380"/>
      <c r="B18" s="380"/>
      <c r="C18" s="380"/>
      <c r="D18" s="380"/>
      <c r="E18" s="380"/>
      <c r="F18" s="380"/>
      <c r="G18" s="380"/>
      <c r="H18" s="380"/>
      <c r="I18" s="380"/>
      <c r="J18" s="380"/>
      <c r="K18" s="380"/>
      <c r="L18" s="380"/>
      <c r="M18" s="380"/>
      <c r="N18" s="380"/>
      <c r="O18" s="380"/>
      <c r="P18" s="380"/>
      <c r="Q18" s="380"/>
      <c r="R18" s="380"/>
      <c r="S18" s="380"/>
      <c r="T18" s="380"/>
      <c r="U18" s="380"/>
      <c r="V18" s="380"/>
      <c r="W18" s="380"/>
      <c r="X18" s="380"/>
      <c r="Y18" s="380"/>
      <c r="Z18" s="380"/>
    </row>
    <row r="19" spans="1:26" x14ac:dyDescent="0.35">
      <c r="A19" s="380"/>
      <c r="B19" s="380"/>
      <c r="C19" s="380"/>
      <c r="D19" s="380"/>
      <c r="E19" s="380"/>
      <c r="F19" s="380"/>
      <c r="G19" s="380"/>
      <c r="H19" s="380"/>
      <c r="I19" s="380"/>
      <c r="J19" s="380"/>
      <c r="K19" s="380"/>
      <c r="L19" s="380"/>
      <c r="M19" s="380"/>
      <c r="N19" s="380"/>
      <c r="O19" s="380"/>
      <c r="P19" s="380"/>
      <c r="Q19" s="380"/>
      <c r="R19" s="380"/>
      <c r="S19" s="380"/>
      <c r="T19" s="380"/>
      <c r="U19" s="380"/>
      <c r="V19" s="380"/>
      <c r="W19" s="380"/>
      <c r="X19" s="380"/>
      <c r="Y19" s="380"/>
      <c r="Z19" s="380"/>
    </row>
    <row r="20" spans="1:26" x14ac:dyDescent="0.35">
      <c r="A20" s="380"/>
      <c r="B20" s="380"/>
      <c r="C20" s="380"/>
      <c r="D20" s="380"/>
      <c r="E20" s="380"/>
      <c r="F20" s="380"/>
      <c r="G20" s="380"/>
      <c r="H20" s="380"/>
      <c r="I20" s="380"/>
      <c r="J20" s="380"/>
      <c r="K20" s="380"/>
      <c r="L20" s="380"/>
      <c r="M20" s="380"/>
      <c r="N20" s="380"/>
      <c r="O20" s="380"/>
      <c r="P20" s="380"/>
      <c r="Q20" s="380"/>
      <c r="R20" s="380"/>
      <c r="S20" s="380"/>
      <c r="T20" s="380"/>
      <c r="U20" s="380"/>
      <c r="V20" s="380"/>
      <c r="W20" s="380"/>
      <c r="X20" s="380"/>
      <c r="Y20" s="380"/>
      <c r="Z20" s="380"/>
    </row>
    <row r="21" spans="1:26" x14ac:dyDescent="0.35">
      <c r="A21" s="380"/>
      <c r="B21" s="380"/>
      <c r="C21" s="380"/>
      <c r="D21" s="380"/>
      <c r="E21" s="380"/>
      <c r="F21" s="380"/>
      <c r="G21" s="380"/>
      <c r="H21" s="380"/>
      <c r="I21" s="380"/>
      <c r="J21" s="380"/>
      <c r="K21" s="380"/>
      <c r="L21" s="380"/>
      <c r="M21" s="380"/>
      <c r="N21" s="380"/>
      <c r="O21" s="380"/>
      <c r="P21" s="380"/>
      <c r="Q21" s="380"/>
      <c r="R21" s="380"/>
      <c r="S21" s="380"/>
      <c r="T21" s="380"/>
      <c r="U21" s="380"/>
      <c r="V21" s="380"/>
      <c r="W21" s="380"/>
      <c r="X21" s="380"/>
      <c r="Y21" s="380"/>
      <c r="Z21" s="380"/>
    </row>
    <row r="22" spans="1:26" x14ac:dyDescent="0.35">
      <c r="A22" s="380"/>
      <c r="B22" s="380"/>
      <c r="C22" s="380"/>
      <c r="D22" s="380"/>
      <c r="E22" s="380"/>
      <c r="F22" s="380"/>
      <c r="G22" s="380"/>
      <c r="H22" s="380"/>
      <c r="I22" s="380"/>
      <c r="J22" s="380"/>
      <c r="K22" s="380"/>
      <c r="L22" s="380"/>
      <c r="M22" s="380"/>
      <c r="N22" s="380"/>
      <c r="O22" s="380"/>
      <c r="P22" s="380"/>
      <c r="Q22" s="380"/>
      <c r="R22" s="380"/>
      <c r="S22" s="380"/>
      <c r="T22" s="380"/>
      <c r="U22" s="380"/>
      <c r="V22" s="380"/>
      <c r="W22" s="380"/>
      <c r="X22" s="380"/>
      <c r="Y22" s="380"/>
      <c r="Z22" s="380"/>
    </row>
    <row r="23" spans="1:26" x14ac:dyDescent="0.35">
      <c r="A23" s="380"/>
      <c r="B23" s="380"/>
      <c r="C23" s="380"/>
      <c r="D23" s="380"/>
      <c r="E23" s="380"/>
      <c r="F23" s="380"/>
      <c r="G23" s="380"/>
      <c r="H23" s="380"/>
      <c r="I23" s="380"/>
      <c r="J23" s="380"/>
      <c r="K23" s="380"/>
      <c r="L23" s="380"/>
      <c r="M23" s="380"/>
      <c r="N23" s="380"/>
      <c r="O23" s="380"/>
      <c r="P23" s="380"/>
      <c r="Q23" s="380"/>
      <c r="R23" s="380"/>
      <c r="S23" s="380"/>
      <c r="T23" s="380"/>
      <c r="U23" s="380"/>
      <c r="V23" s="380"/>
      <c r="W23" s="380"/>
      <c r="X23" s="380"/>
      <c r="Y23" s="380"/>
      <c r="Z23" s="380"/>
    </row>
    <row r="24" spans="1:26" x14ac:dyDescent="0.35">
      <c r="A24" s="380"/>
      <c r="B24" s="380"/>
      <c r="C24" s="380"/>
      <c r="D24" s="380"/>
      <c r="E24" s="380"/>
      <c r="F24" s="380"/>
      <c r="G24" s="380"/>
      <c r="H24" s="380"/>
      <c r="I24" s="380"/>
      <c r="J24" s="380"/>
      <c r="K24" s="380"/>
      <c r="L24" s="380"/>
      <c r="M24" s="380"/>
      <c r="N24" s="380"/>
      <c r="O24" s="380"/>
      <c r="P24" s="380"/>
      <c r="Q24" s="380"/>
      <c r="R24" s="380"/>
      <c r="S24" s="380"/>
      <c r="T24" s="380"/>
      <c r="U24" s="380"/>
      <c r="V24" s="380"/>
      <c r="W24" s="380"/>
      <c r="X24" s="380"/>
      <c r="Y24" s="380"/>
      <c r="Z24" s="380"/>
    </row>
    <row r="25" spans="1:26" x14ac:dyDescent="0.35">
      <c r="A25" s="380"/>
      <c r="B25" s="380"/>
      <c r="C25" s="380"/>
      <c r="D25" s="380"/>
      <c r="E25" s="380"/>
      <c r="F25" s="380"/>
      <c r="G25" s="380"/>
      <c r="H25" s="380"/>
      <c r="I25" s="380"/>
      <c r="J25" s="380"/>
      <c r="K25" s="380"/>
      <c r="L25" s="380"/>
      <c r="M25" s="380"/>
      <c r="N25" s="380"/>
      <c r="O25" s="380"/>
      <c r="P25" s="380"/>
      <c r="Q25" s="380"/>
      <c r="R25" s="380"/>
      <c r="S25" s="380"/>
      <c r="T25" s="380"/>
      <c r="U25" s="380"/>
      <c r="V25" s="380"/>
      <c r="W25" s="380"/>
      <c r="X25" s="380"/>
      <c r="Y25" s="380"/>
      <c r="Z25" s="380"/>
    </row>
    <row r="26" spans="1:26" x14ac:dyDescent="0.35">
      <c r="A26" s="380"/>
      <c r="B26" s="380"/>
      <c r="C26" s="380"/>
      <c r="D26" s="380"/>
      <c r="E26" s="380"/>
      <c r="F26" s="380"/>
      <c r="G26" s="380"/>
      <c r="H26" s="380"/>
      <c r="I26" s="380"/>
      <c r="J26" s="380"/>
      <c r="K26" s="380"/>
      <c r="L26" s="380"/>
      <c r="M26" s="380"/>
      <c r="N26" s="380"/>
      <c r="O26" s="380"/>
      <c r="P26" s="380"/>
      <c r="Q26" s="380"/>
      <c r="R26" s="380"/>
      <c r="S26" s="380"/>
      <c r="T26" s="380"/>
      <c r="U26" s="380"/>
      <c r="V26" s="380"/>
      <c r="W26" s="380"/>
      <c r="X26" s="380"/>
      <c r="Y26" s="380"/>
      <c r="Z26" s="380"/>
    </row>
    <row r="27" spans="1:26" x14ac:dyDescent="0.35">
      <c r="A27" s="380"/>
      <c r="B27" s="380"/>
      <c r="C27" s="380"/>
      <c r="D27" s="380"/>
      <c r="E27" s="380"/>
      <c r="F27" s="380"/>
      <c r="G27" s="380"/>
      <c r="H27" s="380"/>
      <c r="I27" s="380"/>
      <c r="J27" s="380"/>
      <c r="K27" s="380"/>
      <c r="L27" s="380"/>
      <c r="M27" s="380"/>
      <c r="N27" s="380"/>
      <c r="O27" s="380"/>
      <c r="P27" s="380"/>
      <c r="Q27" s="380"/>
      <c r="R27" s="380"/>
      <c r="S27" s="380"/>
      <c r="T27" s="380"/>
      <c r="U27" s="380"/>
      <c r="V27" s="380"/>
      <c r="W27" s="380"/>
      <c r="X27" s="380"/>
      <c r="Y27" s="380"/>
      <c r="Z27" s="380"/>
    </row>
    <row r="28" spans="1:26" x14ac:dyDescent="0.35">
      <c r="A28" s="380"/>
      <c r="B28" s="380"/>
      <c r="C28" s="380"/>
      <c r="D28" s="380"/>
      <c r="E28" s="380"/>
      <c r="F28" s="380"/>
      <c r="G28" s="380"/>
      <c r="H28" s="380"/>
      <c r="I28" s="380"/>
      <c r="J28" s="380"/>
      <c r="K28" s="380"/>
      <c r="L28" s="380"/>
      <c r="M28" s="380"/>
      <c r="N28" s="380"/>
      <c r="O28" s="380"/>
      <c r="P28" s="380"/>
      <c r="Q28" s="380"/>
      <c r="R28" s="380"/>
      <c r="S28" s="380"/>
      <c r="T28" s="380"/>
      <c r="U28" s="380"/>
      <c r="V28" s="380"/>
      <c r="W28" s="380"/>
      <c r="X28" s="380"/>
      <c r="Y28" s="380"/>
      <c r="Z28" s="380"/>
    </row>
    <row r="29" spans="1:26" x14ac:dyDescent="0.35">
      <c r="A29" s="380"/>
      <c r="B29" s="380"/>
      <c r="C29" s="380"/>
      <c r="D29" s="380"/>
      <c r="E29" s="380"/>
      <c r="F29" s="380"/>
      <c r="G29" s="380"/>
      <c r="H29" s="380"/>
      <c r="I29" s="380"/>
      <c r="J29" s="380"/>
      <c r="K29" s="380"/>
      <c r="L29" s="380"/>
      <c r="M29" s="380"/>
      <c r="N29" s="380"/>
      <c r="O29" s="380"/>
      <c r="P29" s="380"/>
      <c r="Q29" s="380"/>
      <c r="R29" s="380"/>
      <c r="S29" s="380"/>
      <c r="T29" s="380"/>
      <c r="U29" s="380"/>
      <c r="V29" s="380"/>
      <c r="W29" s="380"/>
      <c r="X29" s="380"/>
      <c r="Y29" s="380"/>
      <c r="Z29" s="380"/>
    </row>
    <row r="30" spans="1:26" x14ac:dyDescent="0.35">
      <c r="A30" s="380"/>
      <c r="B30" s="380"/>
      <c r="C30" s="380"/>
      <c r="D30" s="380"/>
      <c r="E30" s="380"/>
      <c r="F30" s="380"/>
      <c r="G30" s="380"/>
      <c r="H30" s="380"/>
      <c r="I30" s="380"/>
      <c r="J30" s="380"/>
      <c r="K30" s="380"/>
      <c r="L30" s="380"/>
      <c r="M30" s="380"/>
      <c r="N30" s="380"/>
      <c r="O30" s="380"/>
      <c r="P30" s="380"/>
      <c r="Q30" s="380"/>
      <c r="R30" s="380"/>
      <c r="S30" s="380"/>
      <c r="T30" s="380"/>
      <c r="U30" s="380"/>
      <c r="V30" s="380"/>
      <c r="W30" s="380"/>
      <c r="X30" s="380"/>
      <c r="Y30" s="380"/>
      <c r="Z30" s="380"/>
    </row>
    <row r="31" spans="1:26" x14ac:dyDescent="0.35">
      <c r="A31" s="380"/>
      <c r="B31" s="380"/>
      <c r="C31" s="380"/>
      <c r="D31" s="380"/>
      <c r="E31" s="380"/>
      <c r="F31" s="380"/>
      <c r="G31" s="380"/>
      <c r="H31" s="380"/>
      <c r="I31" s="380"/>
      <c r="J31" s="380"/>
      <c r="K31" s="380"/>
      <c r="L31" s="380"/>
      <c r="M31" s="380"/>
      <c r="N31" s="380"/>
      <c r="O31" s="380"/>
      <c r="P31" s="380"/>
      <c r="Q31" s="380"/>
      <c r="R31" s="380"/>
      <c r="S31" s="380"/>
      <c r="T31" s="380"/>
      <c r="U31" s="380"/>
      <c r="V31" s="380"/>
      <c r="W31" s="380"/>
      <c r="X31" s="380"/>
      <c r="Y31" s="380"/>
      <c r="Z31" s="380"/>
    </row>
    <row r="32" spans="1:26" x14ac:dyDescent="0.35">
      <c r="A32" s="380"/>
      <c r="B32" s="380"/>
      <c r="C32" s="380"/>
      <c r="D32" s="380"/>
      <c r="E32" s="380"/>
      <c r="F32" s="380"/>
      <c r="G32" s="380"/>
      <c r="H32" s="380"/>
      <c r="I32" s="380"/>
      <c r="J32" s="380"/>
      <c r="K32" s="380"/>
      <c r="L32" s="380"/>
      <c r="M32" s="380"/>
      <c r="N32" s="380"/>
      <c r="O32" s="380"/>
      <c r="P32" s="380"/>
      <c r="Q32" s="380"/>
      <c r="R32" s="380"/>
      <c r="S32" s="380"/>
      <c r="T32" s="380"/>
      <c r="U32" s="380"/>
      <c r="V32" s="380"/>
      <c r="W32" s="380"/>
      <c r="X32" s="380"/>
      <c r="Y32" s="380"/>
      <c r="Z32" s="380"/>
    </row>
    <row r="33" spans="1:26" x14ac:dyDescent="0.35">
      <c r="A33" s="380"/>
      <c r="B33" s="380"/>
      <c r="C33" s="380"/>
      <c r="D33" s="380"/>
      <c r="E33" s="380"/>
      <c r="F33" s="380"/>
      <c r="G33" s="380"/>
      <c r="H33" s="380"/>
      <c r="I33" s="380"/>
      <c r="J33" s="380"/>
      <c r="K33" s="380"/>
      <c r="L33" s="380"/>
      <c r="M33" s="380"/>
      <c r="N33" s="380"/>
      <c r="O33" s="380"/>
      <c r="P33" s="380"/>
      <c r="Q33" s="380"/>
      <c r="R33" s="380"/>
      <c r="S33" s="380"/>
      <c r="T33" s="380"/>
      <c r="U33" s="380"/>
      <c r="V33" s="380"/>
      <c r="W33" s="380"/>
      <c r="X33" s="380"/>
      <c r="Y33" s="380"/>
      <c r="Z33" s="380"/>
    </row>
    <row r="34" spans="1:26" x14ac:dyDescent="0.35">
      <c r="A34" s="380"/>
      <c r="B34" s="380"/>
      <c r="C34" s="380"/>
      <c r="D34" s="380"/>
      <c r="E34" s="380"/>
      <c r="F34" s="380"/>
      <c r="G34" s="380"/>
      <c r="H34" s="380"/>
      <c r="I34" s="380"/>
      <c r="J34" s="380"/>
      <c r="K34" s="380"/>
      <c r="L34" s="380"/>
      <c r="M34" s="380"/>
      <c r="N34" s="380"/>
      <c r="O34" s="380"/>
      <c r="P34" s="380"/>
      <c r="Q34" s="380"/>
      <c r="R34" s="380"/>
      <c r="S34" s="380"/>
      <c r="T34" s="380"/>
      <c r="U34" s="380"/>
      <c r="V34" s="380"/>
      <c r="W34" s="380"/>
      <c r="X34" s="380"/>
      <c r="Y34" s="380"/>
      <c r="Z34" s="380"/>
    </row>
    <row r="35" spans="1:26" x14ac:dyDescent="0.35">
      <c r="A35" s="380"/>
      <c r="B35" s="380"/>
      <c r="C35" s="380"/>
      <c r="D35" s="380"/>
      <c r="E35" s="380"/>
      <c r="F35" s="380"/>
      <c r="G35" s="380"/>
      <c r="H35" s="380"/>
      <c r="I35" s="380"/>
      <c r="J35" s="380"/>
      <c r="K35" s="380"/>
      <c r="L35" s="380"/>
      <c r="M35" s="380"/>
      <c r="N35" s="380"/>
      <c r="O35" s="380"/>
      <c r="P35" s="380"/>
      <c r="Q35" s="380"/>
      <c r="R35" s="380"/>
      <c r="S35" s="380"/>
      <c r="T35" s="380"/>
      <c r="U35" s="380"/>
      <c r="V35" s="380"/>
      <c r="W35" s="380"/>
      <c r="X35" s="380"/>
      <c r="Y35" s="380"/>
      <c r="Z35" s="380"/>
    </row>
    <row r="36" spans="1:26" x14ac:dyDescent="0.35">
      <c r="A36" s="380"/>
      <c r="B36" s="380"/>
      <c r="C36" s="380"/>
      <c r="D36" s="380"/>
      <c r="E36" s="380"/>
      <c r="F36" s="380"/>
      <c r="G36" s="380"/>
      <c r="H36" s="380"/>
      <c r="I36" s="380"/>
      <c r="J36" s="380"/>
      <c r="K36" s="380"/>
      <c r="L36" s="380"/>
      <c r="M36" s="380"/>
      <c r="N36" s="380"/>
      <c r="O36" s="380"/>
      <c r="P36" s="380"/>
      <c r="Q36" s="380"/>
      <c r="R36" s="380"/>
      <c r="S36" s="380"/>
      <c r="T36" s="380"/>
      <c r="U36" s="380"/>
      <c r="V36" s="380"/>
      <c r="W36" s="380"/>
      <c r="X36" s="380"/>
      <c r="Y36" s="380"/>
      <c r="Z36" s="380"/>
    </row>
    <row r="37" spans="1:26" x14ac:dyDescent="0.35">
      <c r="A37" s="380"/>
      <c r="B37" s="380"/>
      <c r="C37" s="380"/>
      <c r="D37" s="380"/>
      <c r="E37" s="380"/>
      <c r="F37" s="380"/>
      <c r="G37" s="380"/>
      <c r="H37" s="380"/>
      <c r="I37" s="380"/>
      <c r="J37" s="380"/>
      <c r="K37" s="380"/>
      <c r="L37" s="380"/>
      <c r="M37" s="380"/>
      <c r="N37" s="380"/>
      <c r="O37" s="380"/>
      <c r="P37" s="380"/>
      <c r="Q37" s="380"/>
      <c r="R37" s="380"/>
      <c r="S37" s="380"/>
      <c r="T37" s="380"/>
      <c r="U37" s="380"/>
      <c r="V37" s="380"/>
      <c r="W37" s="380"/>
      <c r="X37" s="380"/>
      <c r="Y37" s="380"/>
      <c r="Z37" s="380"/>
    </row>
    <row r="38" spans="1:26" x14ac:dyDescent="0.35">
      <c r="A38" s="380"/>
      <c r="B38" s="380"/>
      <c r="C38" s="380"/>
      <c r="D38" s="380"/>
      <c r="E38" s="380"/>
      <c r="F38" s="380"/>
      <c r="G38" s="380"/>
      <c r="H38" s="380"/>
      <c r="I38" s="380"/>
      <c r="J38" s="380"/>
      <c r="K38" s="380"/>
      <c r="L38" s="380"/>
      <c r="M38" s="380"/>
      <c r="N38" s="380"/>
      <c r="O38" s="380"/>
      <c r="P38" s="380"/>
      <c r="Q38" s="380"/>
      <c r="R38" s="380"/>
      <c r="S38" s="380"/>
      <c r="T38" s="380"/>
      <c r="U38" s="380"/>
      <c r="V38" s="380"/>
      <c r="W38" s="380"/>
      <c r="X38" s="380"/>
      <c r="Y38" s="380"/>
      <c r="Z38" s="380"/>
    </row>
    <row r="39" spans="1:26" x14ac:dyDescent="0.35">
      <c r="A39" s="380"/>
      <c r="B39" s="380"/>
      <c r="C39" s="380"/>
      <c r="D39" s="380"/>
      <c r="E39" s="380"/>
      <c r="F39" s="380"/>
      <c r="G39" s="380"/>
      <c r="H39" s="380"/>
      <c r="I39" s="380"/>
      <c r="J39" s="380"/>
      <c r="K39" s="380"/>
      <c r="L39" s="380"/>
      <c r="M39" s="380"/>
      <c r="N39" s="380"/>
      <c r="O39" s="380"/>
      <c r="P39" s="380"/>
      <c r="Q39" s="380"/>
      <c r="R39" s="380"/>
      <c r="S39" s="380"/>
      <c r="T39" s="380"/>
      <c r="U39" s="380"/>
      <c r="V39" s="380"/>
      <c r="W39" s="380"/>
      <c r="X39" s="380"/>
      <c r="Y39" s="380"/>
      <c r="Z39" s="380"/>
    </row>
    <row r="40" spans="1:26" x14ac:dyDescent="0.35">
      <c r="A40" s="380"/>
      <c r="B40" s="380"/>
      <c r="C40" s="380"/>
      <c r="D40" s="380"/>
      <c r="E40" s="380"/>
      <c r="F40" s="380"/>
      <c r="G40" s="380"/>
      <c r="H40" s="380"/>
      <c r="I40" s="380"/>
      <c r="J40" s="380"/>
      <c r="K40" s="380"/>
      <c r="L40" s="380"/>
      <c r="M40" s="380"/>
      <c r="N40" s="380"/>
      <c r="O40" s="380"/>
      <c r="P40" s="380"/>
      <c r="Q40" s="380"/>
      <c r="R40" s="380"/>
      <c r="S40" s="380"/>
      <c r="T40" s="380"/>
      <c r="U40" s="380"/>
      <c r="V40" s="380"/>
      <c r="W40" s="380"/>
      <c r="X40" s="380"/>
      <c r="Y40" s="380"/>
      <c r="Z40" s="380"/>
    </row>
    <row r="41" spans="1:26" x14ac:dyDescent="0.35">
      <c r="A41" s="380"/>
      <c r="B41" s="380"/>
      <c r="C41" s="380"/>
      <c r="D41" s="380"/>
      <c r="E41" s="380"/>
      <c r="F41" s="380"/>
      <c r="G41" s="380"/>
      <c r="H41" s="380"/>
      <c r="I41" s="380"/>
      <c r="J41" s="380"/>
      <c r="K41" s="380"/>
      <c r="L41" s="380"/>
      <c r="M41" s="380"/>
      <c r="N41" s="380"/>
      <c r="O41" s="380"/>
      <c r="P41" s="380"/>
      <c r="Q41" s="380"/>
      <c r="R41" s="380"/>
      <c r="S41" s="380"/>
      <c r="T41" s="380"/>
      <c r="U41" s="380"/>
      <c r="V41" s="380"/>
      <c r="W41" s="380"/>
      <c r="X41" s="380"/>
      <c r="Y41" s="380"/>
      <c r="Z41" s="380"/>
    </row>
    <row r="42" spans="1:26" x14ac:dyDescent="0.35">
      <c r="A42" s="380"/>
      <c r="B42" s="380"/>
      <c r="C42" s="380"/>
      <c r="D42" s="380"/>
      <c r="E42" s="380"/>
      <c r="F42" s="380"/>
      <c r="G42" s="380"/>
      <c r="H42" s="380"/>
      <c r="I42" s="380"/>
      <c r="J42" s="380"/>
      <c r="K42" s="380"/>
      <c r="L42" s="380"/>
      <c r="M42" s="380"/>
      <c r="N42" s="380"/>
      <c r="O42" s="380"/>
      <c r="P42" s="380"/>
      <c r="Q42" s="380"/>
      <c r="R42" s="380"/>
      <c r="S42" s="380"/>
      <c r="T42" s="380"/>
      <c r="U42" s="380"/>
      <c r="V42" s="380"/>
      <c r="W42" s="380"/>
      <c r="X42" s="380"/>
      <c r="Y42" s="380"/>
      <c r="Z42" s="380"/>
    </row>
    <row r="43" spans="1:26" x14ac:dyDescent="0.35">
      <c r="A43" s="380"/>
      <c r="B43" s="380"/>
      <c r="C43" s="380"/>
      <c r="D43" s="380"/>
      <c r="E43" s="380"/>
      <c r="F43" s="380"/>
      <c r="G43" s="380"/>
      <c r="H43" s="380"/>
      <c r="I43" s="380"/>
      <c r="J43" s="380"/>
      <c r="K43" s="380"/>
      <c r="L43" s="380"/>
      <c r="M43" s="380"/>
      <c r="N43" s="380"/>
      <c r="O43" s="380"/>
      <c r="P43" s="380"/>
      <c r="Q43" s="380"/>
      <c r="R43" s="380"/>
      <c r="S43" s="380"/>
      <c r="T43" s="380"/>
      <c r="U43" s="380"/>
      <c r="V43" s="380"/>
      <c r="W43" s="380"/>
      <c r="X43" s="380"/>
      <c r="Y43" s="380"/>
      <c r="Z43" s="380"/>
    </row>
    <row r="44" spans="1:26" x14ac:dyDescent="0.35">
      <c r="A44" s="380"/>
      <c r="B44" s="380"/>
      <c r="C44" s="380"/>
      <c r="D44" s="380"/>
      <c r="E44" s="380"/>
      <c r="F44" s="380"/>
      <c r="G44" s="380"/>
      <c r="H44" s="380"/>
      <c r="I44" s="380"/>
      <c r="J44" s="380"/>
      <c r="K44" s="380"/>
      <c r="L44" s="380"/>
      <c r="M44" s="380"/>
      <c r="N44" s="380"/>
      <c r="O44" s="380"/>
      <c r="P44" s="380"/>
      <c r="Q44" s="380"/>
      <c r="R44" s="380"/>
      <c r="S44" s="380"/>
      <c r="T44" s="380"/>
      <c r="U44" s="380"/>
      <c r="V44" s="380"/>
      <c r="W44" s="380"/>
      <c r="X44" s="380"/>
      <c r="Y44" s="380"/>
      <c r="Z44" s="380"/>
    </row>
    <row r="45" spans="1:26" x14ac:dyDescent="0.35">
      <c r="A45" s="380"/>
      <c r="B45" s="380"/>
      <c r="C45" s="380"/>
      <c r="D45" s="380"/>
      <c r="E45" s="380"/>
      <c r="F45" s="380"/>
      <c r="G45" s="380"/>
      <c r="H45" s="380"/>
      <c r="I45" s="380"/>
      <c r="J45" s="380"/>
      <c r="K45" s="380"/>
      <c r="L45" s="380"/>
      <c r="M45" s="380"/>
      <c r="N45" s="380"/>
      <c r="O45" s="380"/>
      <c r="P45" s="380"/>
      <c r="Q45" s="380"/>
      <c r="R45" s="380"/>
      <c r="S45" s="380"/>
      <c r="T45" s="380"/>
      <c r="U45" s="380"/>
      <c r="V45" s="380"/>
      <c r="W45" s="380"/>
      <c r="X45" s="380"/>
      <c r="Y45" s="380"/>
      <c r="Z45" s="380"/>
    </row>
    <row r="46" spans="1:26" x14ac:dyDescent="0.35">
      <c r="A46" s="380"/>
      <c r="B46" s="380"/>
      <c r="C46" s="380"/>
      <c r="D46" s="380"/>
      <c r="E46" s="380"/>
      <c r="F46" s="380"/>
      <c r="G46" s="380"/>
      <c r="H46" s="380"/>
      <c r="I46" s="380"/>
      <c r="J46" s="380"/>
      <c r="K46" s="380"/>
      <c r="L46" s="380"/>
      <c r="M46" s="380"/>
      <c r="N46" s="380"/>
      <c r="O46" s="380"/>
      <c r="P46" s="380"/>
      <c r="Q46" s="380"/>
      <c r="R46" s="380"/>
      <c r="S46" s="380"/>
      <c r="T46" s="380"/>
      <c r="U46" s="380"/>
      <c r="V46" s="380"/>
      <c r="W46" s="380"/>
      <c r="X46" s="380"/>
      <c r="Y46" s="380"/>
      <c r="Z46" s="380"/>
    </row>
    <row r="47" spans="1:26" x14ac:dyDescent="0.35">
      <c r="A47" s="380"/>
      <c r="B47" s="380"/>
      <c r="C47" s="380"/>
      <c r="D47" s="380"/>
      <c r="E47" s="380"/>
      <c r="F47" s="380"/>
      <c r="G47" s="380"/>
      <c r="H47" s="380"/>
      <c r="I47" s="380"/>
      <c r="J47" s="380"/>
      <c r="K47" s="380"/>
      <c r="L47" s="380"/>
      <c r="M47" s="380"/>
      <c r="N47" s="380"/>
      <c r="O47" s="380"/>
      <c r="P47" s="380"/>
      <c r="Q47" s="380"/>
      <c r="R47" s="380"/>
      <c r="S47" s="380"/>
      <c r="T47" s="380"/>
      <c r="U47" s="380"/>
      <c r="V47" s="380"/>
      <c r="W47" s="380"/>
      <c r="X47" s="380"/>
      <c r="Y47" s="380"/>
      <c r="Z47" s="380"/>
    </row>
    <row r="48" spans="1:26" x14ac:dyDescent="0.35">
      <c r="A48" s="380"/>
      <c r="B48" s="380"/>
      <c r="C48" s="380"/>
      <c r="D48" s="380"/>
      <c r="E48" s="380"/>
      <c r="F48" s="380"/>
      <c r="G48" s="380"/>
      <c r="H48" s="380"/>
      <c r="I48" s="380"/>
      <c r="J48" s="380"/>
      <c r="K48" s="380"/>
      <c r="L48" s="380"/>
      <c r="M48" s="380"/>
      <c r="N48" s="380"/>
      <c r="O48" s="380"/>
      <c r="P48" s="380"/>
      <c r="Q48" s="380"/>
      <c r="R48" s="380"/>
      <c r="S48" s="380"/>
      <c r="T48" s="380"/>
      <c r="U48" s="380"/>
      <c r="V48" s="380"/>
      <c r="W48" s="380"/>
      <c r="X48" s="380"/>
      <c r="Y48" s="380"/>
      <c r="Z48" s="380"/>
    </row>
    <row r="49" spans="1:26" x14ac:dyDescent="0.35">
      <c r="A49" s="380"/>
      <c r="B49" s="380"/>
      <c r="C49" s="380"/>
      <c r="D49" s="380"/>
      <c r="E49" s="380"/>
      <c r="F49" s="380"/>
      <c r="G49" s="380"/>
      <c r="H49" s="380"/>
      <c r="I49" s="380"/>
      <c r="J49" s="380"/>
      <c r="K49" s="380"/>
      <c r="L49" s="380"/>
      <c r="M49" s="380"/>
      <c r="N49" s="380"/>
      <c r="O49" s="380"/>
      <c r="P49" s="380"/>
      <c r="Q49" s="380"/>
      <c r="R49" s="380"/>
      <c r="S49" s="380"/>
      <c r="T49" s="380"/>
      <c r="U49" s="380"/>
      <c r="V49" s="380"/>
      <c r="W49" s="380"/>
      <c r="X49" s="380"/>
      <c r="Y49" s="380"/>
      <c r="Z49" s="380"/>
    </row>
    <row r="50" spans="1:26" x14ac:dyDescent="0.35">
      <c r="A50" s="380"/>
      <c r="B50" s="380"/>
      <c r="C50" s="380"/>
      <c r="D50" s="380"/>
      <c r="E50" s="380"/>
      <c r="F50" s="380"/>
      <c r="G50" s="380"/>
      <c r="H50" s="380"/>
      <c r="I50" s="380"/>
      <c r="J50" s="380"/>
      <c r="K50" s="380"/>
      <c r="L50" s="380"/>
      <c r="M50" s="380"/>
      <c r="N50" s="380"/>
      <c r="O50" s="380"/>
      <c r="P50" s="380"/>
      <c r="Q50" s="380"/>
      <c r="R50" s="380"/>
      <c r="S50" s="380"/>
      <c r="T50" s="380"/>
      <c r="U50" s="380"/>
      <c r="V50" s="380"/>
      <c r="W50" s="380"/>
      <c r="X50" s="380"/>
      <c r="Y50" s="380"/>
      <c r="Z50" s="380"/>
    </row>
    <row r="51" spans="1:26" x14ac:dyDescent="0.35">
      <c r="A51" s="380"/>
      <c r="B51" s="380"/>
      <c r="C51" s="380"/>
      <c r="D51" s="380"/>
      <c r="E51" s="380"/>
      <c r="F51" s="380"/>
      <c r="G51" s="380"/>
      <c r="H51" s="380"/>
      <c r="I51" s="380"/>
      <c r="J51" s="380"/>
      <c r="K51" s="380"/>
      <c r="L51" s="380"/>
      <c r="M51" s="380"/>
      <c r="N51" s="380"/>
      <c r="O51" s="380"/>
      <c r="P51" s="380"/>
      <c r="Q51" s="380"/>
      <c r="R51" s="380"/>
      <c r="S51" s="380"/>
      <c r="T51" s="380"/>
      <c r="U51" s="380"/>
      <c r="V51" s="380"/>
      <c r="W51" s="380"/>
      <c r="X51" s="380"/>
      <c r="Y51" s="380"/>
      <c r="Z51" s="380"/>
    </row>
    <row r="52" spans="1:26" x14ac:dyDescent="0.35">
      <c r="A52" s="380"/>
      <c r="B52" s="380"/>
      <c r="C52" s="380"/>
      <c r="D52" s="380"/>
      <c r="E52" s="380"/>
      <c r="F52" s="380"/>
      <c r="G52" s="380"/>
      <c r="H52" s="380"/>
      <c r="I52" s="380"/>
      <c r="J52" s="380"/>
      <c r="K52" s="380"/>
      <c r="L52" s="380"/>
      <c r="M52" s="380"/>
      <c r="N52" s="380"/>
      <c r="O52" s="380"/>
      <c r="P52" s="380"/>
      <c r="Q52" s="380"/>
      <c r="R52" s="380"/>
      <c r="S52" s="380"/>
      <c r="T52" s="380"/>
      <c r="U52" s="380"/>
      <c r="V52" s="380"/>
      <c r="W52" s="380"/>
      <c r="X52" s="380"/>
      <c r="Y52" s="380"/>
      <c r="Z52" s="380"/>
    </row>
    <row r="53" spans="1:26" x14ac:dyDescent="0.35">
      <c r="A53" s="380"/>
      <c r="B53" s="380"/>
      <c r="C53" s="380"/>
      <c r="D53" s="380"/>
      <c r="E53" s="380"/>
      <c r="F53" s="380"/>
      <c r="G53" s="380"/>
      <c r="H53" s="380"/>
      <c r="I53" s="380"/>
      <c r="J53" s="380"/>
      <c r="K53" s="380"/>
      <c r="L53" s="380"/>
      <c r="M53" s="380"/>
      <c r="N53" s="380"/>
      <c r="O53" s="380"/>
      <c r="P53" s="380"/>
      <c r="Q53" s="380"/>
      <c r="R53" s="380"/>
      <c r="S53" s="380"/>
      <c r="T53" s="380"/>
      <c r="U53" s="380"/>
      <c r="V53" s="380"/>
      <c r="W53" s="380"/>
      <c r="X53" s="380"/>
      <c r="Y53" s="380"/>
      <c r="Z53" s="380"/>
    </row>
    <row r="54" spans="1:26" x14ac:dyDescent="0.35">
      <c r="A54" s="380"/>
      <c r="B54" s="380"/>
      <c r="C54" s="380"/>
      <c r="D54" s="380"/>
      <c r="E54" s="380"/>
      <c r="F54" s="380"/>
      <c r="G54" s="380"/>
      <c r="H54" s="380"/>
      <c r="I54" s="380"/>
      <c r="J54" s="380"/>
      <c r="K54" s="380"/>
      <c r="L54" s="380"/>
      <c r="M54" s="380"/>
      <c r="N54" s="380"/>
      <c r="O54" s="380"/>
      <c r="P54" s="380"/>
      <c r="Q54" s="380"/>
      <c r="R54" s="380"/>
      <c r="S54" s="380"/>
      <c r="T54" s="380"/>
      <c r="U54" s="380"/>
      <c r="V54" s="380"/>
      <c r="W54" s="380"/>
      <c r="X54" s="380"/>
      <c r="Y54" s="380"/>
      <c r="Z54" s="380"/>
    </row>
    <row r="55" spans="1:26" x14ac:dyDescent="0.35">
      <c r="A55" s="380"/>
      <c r="B55" s="380"/>
      <c r="C55" s="380"/>
      <c r="D55" s="380"/>
      <c r="E55" s="380"/>
      <c r="F55" s="380"/>
      <c r="G55" s="380"/>
      <c r="H55" s="380"/>
      <c r="I55" s="380"/>
      <c r="J55" s="380"/>
      <c r="K55" s="380"/>
      <c r="L55" s="380"/>
      <c r="M55" s="380"/>
      <c r="N55" s="380"/>
      <c r="O55" s="380"/>
      <c r="P55" s="380"/>
      <c r="Q55" s="380"/>
      <c r="R55" s="380"/>
      <c r="S55" s="380"/>
      <c r="T55" s="380"/>
      <c r="U55" s="380"/>
      <c r="V55" s="380"/>
      <c r="W55" s="380"/>
      <c r="X55" s="380"/>
      <c r="Y55" s="380"/>
      <c r="Z55" s="380"/>
    </row>
    <row r="56" spans="1:26" x14ac:dyDescent="0.35">
      <c r="A56" s="380"/>
      <c r="B56" s="380"/>
      <c r="C56" s="380"/>
      <c r="D56" s="380"/>
      <c r="E56" s="380"/>
      <c r="F56" s="380"/>
      <c r="G56" s="380"/>
      <c r="H56" s="380"/>
      <c r="I56" s="380"/>
      <c r="J56" s="380"/>
      <c r="K56" s="380"/>
      <c r="L56" s="380"/>
      <c r="M56" s="380"/>
      <c r="N56" s="380"/>
      <c r="O56" s="380"/>
      <c r="P56" s="380"/>
      <c r="Q56" s="380"/>
      <c r="R56" s="380"/>
      <c r="S56" s="380"/>
      <c r="T56" s="380"/>
      <c r="U56" s="380"/>
      <c r="V56" s="380"/>
      <c r="W56" s="380"/>
      <c r="X56" s="380"/>
      <c r="Y56" s="380"/>
      <c r="Z56" s="380"/>
    </row>
    <row r="57" spans="1:26" x14ac:dyDescent="0.35">
      <c r="A57" s="380"/>
      <c r="B57" s="380"/>
      <c r="C57" s="380"/>
      <c r="D57" s="380"/>
      <c r="E57" s="380"/>
      <c r="F57" s="380"/>
      <c r="G57" s="380"/>
      <c r="H57" s="380"/>
      <c r="I57" s="380"/>
      <c r="J57" s="380"/>
      <c r="K57" s="380"/>
      <c r="L57" s="380"/>
      <c r="M57" s="380"/>
      <c r="N57" s="380"/>
      <c r="O57" s="380"/>
      <c r="P57" s="380"/>
      <c r="Q57" s="380"/>
      <c r="R57" s="380"/>
      <c r="S57" s="380"/>
      <c r="T57" s="380"/>
      <c r="U57" s="380"/>
      <c r="V57" s="380"/>
      <c r="W57" s="380"/>
      <c r="X57" s="380"/>
      <c r="Y57" s="380"/>
      <c r="Z57" s="380"/>
    </row>
    <row r="58" spans="1:26" x14ac:dyDescent="0.35">
      <c r="A58" s="380"/>
      <c r="B58" s="380"/>
      <c r="C58" s="380"/>
      <c r="D58" s="380"/>
      <c r="E58" s="380"/>
      <c r="F58" s="380"/>
      <c r="G58" s="380"/>
      <c r="H58" s="380"/>
      <c r="I58" s="380"/>
      <c r="J58" s="380"/>
      <c r="K58" s="380"/>
      <c r="L58" s="380"/>
      <c r="M58" s="380"/>
      <c r="N58" s="380"/>
      <c r="O58" s="380"/>
      <c r="P58" s="380"/>
      <c r="Q58" s="380"/>
      <c r="R58" s="380"/>
      <c r="S58" s="380"/>
      <c r="T58" s="380"/>
      <c r="U58" s="380"/>
      <c r="V58" s="380"/>
      <c r="W58" s="380"/>
      <c r="X58" s="380"/>
      <c r="Y58" s="380"/>
      <c r="Z58" s="380"/>
    </row>
    <row r="59" spans="1:26" x14ac:dyDescent="0.35">
      <c r="A59" s="380"/>
      <c r="B59" s="380"/>
      <c r="C59" s="380"/>
      <c r="D59" s="380"/>
      <c r="E59" s="380"/>
      <c r="F59" s="380"/>
      <c r="G59" s="380"/>
      <c r="H59" s="380"/>
      <c r="I59" s="380"/>
      <c r="J59" s="380"/>
      <c r="K59" s="380"/>
      <c r="L59" s="380"/>
      <c r="M59" s="380"/>
      <c r="N59" s="380"/>
      <c r="O59" s="380"/>
      <c r="P59" s="380"/>
      <c r="Q59" s="380"/>
      <c r="R59" s="380"/>
      <c r="S59" s="380"/>
      <c r="T59" s="380"/>
      <c r="U59" s="380"/>
      <c r="V59" s="380"/>
      <c r="W59" s="380"/>
      <c r="X59" s="380"/>
      <c r="Y59" s="380"/>
      <c r="Z59" s="380"/>
    </row>
    <row r="60" spans="1:26" x14ac:dyDescent="0.35">
      <c r="A60" s="380"/>
      <c r="B60" s="380"/>
      <c r="C60" s="380"/>
      <c r="D60" s="380"/>
      <c r="E60" s="380"/>
      <c r="F60" s="380"/>
      <c r="G60" s="380"/>
      <c r="H60" s="380"/>
      <c r="I60" s="380"/>
      <c r="J60" s="380"/>
      <c r="K60" s="380"/>
      <c r="L60" s="380"/>
      <c r="M60" s="380"/>
      <c r="N60" s="380"/>
      <c r="O60" s="380"/>
      <c r="P60" s="380"/>
      <c r="Q60" s="380"/>
      <c r="R60" s="380"/>
      <c r="S60" s="380"/>
      <c r="T60" s="380"/>
      <c r="U60" s="380"/>
      <c r="V60" s="380"/>
      <c r="W60" s="380"/>
      <c r="X60" s="380"/>
      <c r="Y60" s="380"/>
      <c r="Z60" s="380"/>
    </row>
    <row r="61" spans="1:26" x14ac:dyDescent="0.35">
      <c r="A61" s="380"/>
      <c r="B61" s="380"/>
      <c r="C61" s="380"/>
      <c r="D61" s="380"/>
      <c r="E61" s="380"/>
      <c r="F61" s="380"/>
      <c r="G61" s="380"/>
      <c r="H61" s="380"/>
      <c r="I61" s="380"/>
      <c r="J61" s="380"/>
      <c r="K61" s="380"/>
      <c r="L61" s="380"/>
      <c r="M61" s="380"/>
      <c r="N61" s="380"/>
      <c r="O61" s="380"/>
      <c r="P61" s="380"/>
      <c r="Q61" s="380"/>
      <c r="R61" s="380"/>
      <c r="S61" s="380"/>
      <c r="T61" s="380"/>
      <c r="U61" s="380"/>
      <c r="V61" s="380"/>
      <c r="W61" s="380"/>
      <c r="X61" s="380"/>
      <c r="Y61" s="380"/>
      <c r="Z61" s="380"/>
    </row>
    <row r="62" spans="1:26" x14ac:dyDescent="0.35">
      <c r="A62" s="380"/>
      <c r="B62" s="380"/>
      <c r="C62" s="380"/>
      <c r="D62" s="380"/>
      <c r="E62" s="380"/>
      <c r="F62" s="380"/>
      <c r="G62" s="380"/>
      <c r="H62" s="380"/>
      <c r="I62" s="380"/>
      <c r="J62" s="380"/>
      <c r="K62" s="380"/>
      <c r="L62" s="380"/>
      <c r="M62" s="380"/>
      <c r="N62" s="380"/>
      <c r="O62" s="380"/>
      <c r="P62" s="380"/>
      <c r="Q62" s="380"/>
      <c r="R62" s="380"/>
      <c r="S62" s="380"/>
      <c r="T62" s="380"/>
      <c r="U62" s="380"/>
      <c r="V62" s="380"/>
      <c r="W62" s="380"/>
      <c r="X62" s="380"/>
      <c r="Y62" s="380"/>
      <c r="Z62" s="380"/>
    </row>
    <row r="63" spans="1:26" x14ac:dyDescent="0.35">
      <c r="A63" s="380"/>
      <c r="B63" s="380"/>
      <c r="C63" s="380"/>
      <c r="D63" s="380"/>
      <c r="E63" s="380"/>
      <c r="F63" s="380"/>
      <c r="G63" s="380"/>
      <c r="H63" s="380"/>
      <c r="I63" s="380"/>
      <c r="J63" s="380"/>
      <c r="K63" s="380"/>
      <c r="L63" s="380"/>
      <c r="M63" s="380"/>
      <c r="N63" s="380"/>
      <c r="O63" s="380"/>
      <c r="P63" s="380"/>
      <c r="Q63" s="380"/>
      <c r="R63" s="380"/>
      <c r="S63" s="380"/>
      <c r="T63" s="380"/>
      <c r="U63" s="380"/>
      <c r="V63" s="380"/>
      <c r="W63" s="380"/>
      <c r="X63" s="380"/>
      <c r="Y63" s="380"/>
      <c r="Z63" s="380"/>
    </row>
    <row r="64" spans="1:26" x14ac:dyDescent="0.35">
      <c r="A64" s="380"/>
      <c r="B64" s="380"/>
      <c r="C64" s="380"/>
      <c r="D64" s="380"/>
      <c r="E64" s="380"/>
      <c r="F64" s="380"/>
      <c r="G64" s="380"/>
      <c r="H64" s="380"/>
      <c r="I64" s="380"/>
      <c r="J64" s="380"/>
      <c r="K64" s="380"/>
      <c r="L64" s="380"/>
      <c r="M64" s="380"/>
      <c r="N64" s="380"/>
      <c r="O64" s="380"/>
      <c r="P64" s="380"/>
      <c r="Q64" s="380"/>
      <c r="R64" s="380"/>
      <c r="S64" s="380"/>
      <c r="T64" s="380"/>
      <c r="U64" s="380"/>
      <c r="V64" s="380"/>
      <c r="W64" s="380"/>
      <c r="X64" s="380"/>
      <c r="Y64" s="380"/>
      <c r="Z64" s="380"/>
    </row>
    <row r="65" spans="1:26" x14ac:dyDescent="0.35">
      <c r="A65" s="380"/>
      <c r="B65" s="380"/>
      <c r="C65" s="380"/>
      <c r="D65" s="380"/>
      <c r="E65" s="380"/>
      <c r="F65" s="380"/>
      <c r="G65" s="380"/>
      <c r="H65" s="380"/>
      <c r="I65" s="380"/>
      <c r="J65" s="380"/>
      <c r="K65" s="380"/>
      <c r="L65" s="380"/>
      <c r="M65" s="380"/>
      <c r="N65" s="380"/>
      <c r="O65" s="380"/>
      <c r="P65" s="380"/>
      <c r="Q65" s="380"/>
      <c r="R65" s="380"/>
      <c r="S65" s="380"/>
      <c r="T65" s="380"/>
      <c r="U65" s="380"/>
      <c r="V65" s="380"/>
      <c r="W65" s="380"/>
      <c r="X65" s="380"/>
      <c r="Y65" s="380"/>
      <c r="Z65" s="380"/>
    </row>
    <row r="66" spans="1:26" x14ac:dyDescent="0.35">
      <c r="A66" s="380"/>
      <c r="B66" s="380"/>
      <c r="C66" s="380"/>
      <c r="D66" s="380"/>
      <c r="E66" s="380"/>
      <c r="F66" s="380"/>
      <c r="G66" s="380"/>
      <c r="H66" s="380"/>
      <c r="I66" s="380"/>
      <c r="J66" s="380"/>
      <c r="K66" s="380"/>
      <c r="L66" s="380"/>
      <c r="M66" s="380"/>
      <c r="N66" s="380"/>
      <c r="O66" s="380"/>
      <c r="P66" s="380"/>
      <c r="Q66" s="380"/>
      <c r="R66" s="380"/>
      <c r="S66" s="380"/>
      <c r="T66" s="380"/>
      <c r="U66" s="380"/>
      <c r="V66" s="380"/>
      <c r="W66" s="380"/>
      <c r="X66" s="380"/>
      <c r="Y66" s="380"/>
      <c r="Z66" s="380"/>
    </row>
    <row r="67" spans="1:26" x14ac:dyDescent="0.35">
      <c r="A67" s="380"/>
      <c r="B67" s="380"/>
      <c r="C67" s="380"/>
      <c r="D67" s="380"/>
      <c r="E67" s="380"/>
      <c r="F67" s="380"/>
      <c r="G67" s="380"/>
      <c r="H67" s="380"/>
      <c r="I67" s="380"/>
      <c r="J67" s="380"/>
      <c r="K67" s="380"/>
      <c r="L67" s="380"/>
      <c r="M67" s="380"/>
      <c r="N67" s="380"/>
      <c r="O67" s="380"/>
      <c r="P67" s="380"/>
      <c r="Q67" s="380"/>
      <c r="R67" s="380"/>
      <c r="S67" s="380"/>
      <c r="T67" s="380"/>
      <c r="U67" s="380"/>
      <c r="V67" s="380"/>
      <c r="W67" s="380"/>
      <c r="X67" s="380"/>
      <c r="Y67" s="380"/>
      <c r="Z67" s="380"/>
    </row>
    <row r="68" spans="1:26" x14ac:dyDescent="0.35">
      <c r="A68" s="380"/>
      <c r="B68" s="380"/>
      <c r="C68" s="380"/>
      <c r="D68" s="380"/>
      <c r="E68" s="380"/>
      <c r="F68" s="380"/>
      <c r="G68" s="380"/>
      <c r="H68" s="380"/>
      <c r="I68" s="380"/>
      <c r="J68" s="380"/>
      <c r="K68" s="380"/>
      <c r="L68" s="380"/>
      <c r="M68" s="380"/>
      <c r="N68" s="380"/>
      <c r="O68" s="380"/>
      <c r="P68" s="380"/>
      <c r="Q68" s="380"/>
      <c r="R68" s="380"/>
      <c r="S68" s="380"/>
      <c r="T68" s="380"/>
      <c r="U68" s="380"/>
      <c r="V68" s="380"/>
      <c r="W68" s="380"/>
      <c r="X68" s="380"/>
      <c r="Y68" s="380"/>
      <c r="Z68" s="380"/>
    </row>
    <row r="69" spans="1:26" x14ac:dyDescent="0.35">
      <c r="A69" s="380"/>
      <c r="B69" s="380"/>
      <c r="C69" s="380"/>
      <c r="D69" s="380"/>
      <c r="E69" s="380"/>
      <c r="F69" s="380"/>
      <c r="G69" s="380"/>
      <c r="H69" s="380"/>
      <c r="I69" s="380"/>
      <c r="J69" s="380"/>
      <c r="K69" s="380"/>
      <c r="L69" s="380"/>
      <c r="M69" s="380"/>
      <c r="N69" s="380"/>
      <c r="O69" s="380"/>
      <c r="P69" s="380"/>
      <c r="Q69" s="380"/>
      <c r="R69" s="380"/>
      <c r="S69" s="380"/>
      <c r="T69" s="380"/>
      <c r="U69" s="380"/>
      <c r="V69" s="380"/>
      <c r="W69" s="380"/>
      <c r="X69" s="380"/>
      <c r="Y69" s="380"/>
      <c r="Z69" s="380"/>
    </row>
    <row r="70" spans="1:26" x14ac:dyDescent="0.35">
      <c r="A70" s="380"/>
      <c r="B70" s="380"/>
      <c r="C70" s="380"/>
      <c r="D70" s="380"/>
      <c r="E70" s="380"/>
      <c r="F70" s="380"/>
      <c r="G70" s="380"/>
      <c r="H70" s="380"/>
      <c r="I70" s="380"/>
      <c r="J70" s="380"/>
      <c r="K70" s="380"/>
      <c r="L70" s="380"/>
      <c r="M70" s="380"/>
      <c r="N70" s="380"/>
      <c r="O70" s="380"/>
      <c r="P70" s="380"/>
      <c r="Q70" s="380"/>
      <c r="R70" s="380"/>
      <c r="S70" s="380"/>
      <c r="T70" s="380"/>
      <c r="U70" s="380"/>
      <c r="V70" s="380"/>
      <c r="W70" s="380"/>
      <c r="X70" s="380"/>
      <c r="Y70" s="380"/>
      <c r="Z70" s="380"/>
    </row>
    <row r="71" spans="1:26" x14ac:dyDescent="0.35">
      <c r="A71" s="380"/>
      <c r="B71" s="380"/>
      <c r="C71" s="380"/>
      <c r="D71" s="380"/>
      <c r="E71" s="380"/>
      <c r="F71" s="380"/>
      <c r="G71" s="380"/>
      <c r="H71" s="380"/>
      <c r="I71" s="380"/>
      <c r="J71" s="380"/>
      <c r="K71" s="380"/>
      <c r="L71" s="380"/>
      <c r="M71" s="380"/>
      <c r="N71" s="380"/>
      <c r="O71" s="380"/>
      <c r="P71" s="380"/>
      <c r="Q71" s="380"/>
      <c r="R71" s="380"/>
      <c r="S71" s="380"/>
      <c r="T71" s="380"/>
      <c r="U71" s="380"/>
      <c r="V71" s="380"/>
      <c r="W71" s="380"/>
      <c r="X71" s="380"/>
      <c r="Y71" s="380"/>
      <c r="Z71" s="380"/>
    </row>
    <row r="72" spans="1:26" x14ac:dyDescent="0.35">
      <c r="A72" s="380"/>
      <c r="B72" s="380"/>
      <c r="C72" s="380"/>
      <c r="D72" s="380"/>
      <c r="E72" s="380"/>
      <c r="F72" s="380"/>
      <c r="G72" s="380"/>
      <c r="H72" s="380"/>
      <c r="I72" s="380"/>
      <c r="J72" s="380"/>
      <c r="K72" s="380"/>
      <c r="L72" s="380"/>
      <c r="M72" s="380"/>
      <c r="N72" s="380"/>
      <c r="O72" s="380"/>
      <c r="P72" s="380"/>
      <c r="Q72" s="380"/>
      <c r="R72" s="380"/>
      <c r="S72" s="380"/>
      <c r="T72" s="380"/>
      <c r="U72" s="380"/>
      <c r="V72" s="380"/>
      <c r="W72" s="380"/>
      <c r="X72" s="380"/>
      <c r="Y72" s="380"/>
      <c r="Z72" s="380"/>
    </row>
    <row r="73" spans="1:26" x14ac:dyDescent="0.35">
      <c r="A73" s="380"/>
      <c r="B73" s="380"/>
      <c r="C73" s="380"/>
      <c r="D73" s="380"/>
      <c r="E73" s="380"/>
      <c r="F73" s="380"/>
      <c r="G73" s="380"/>
      <c r="H73" s="380"/>
      <c r="I73" s="380"/>
      <c r="J73" s="380"/>
      <c r="K73" s="380"/>
      <c r="L73" s="380"/>
      <c r="M73" s="380"/>
      <c r="N73" s="380"/>
      <c r="O73" s="380"/>
      <c r="P73" s="380"/>
      <c r="Q73" s="380"/>
      <c r="R73" s="380"/>
      <c r="S73" s="380"/>
      <c r="T73" s="380"/>
      <c r="U73" s="380"/>
      <c r="V73" s="380"/>
      <c r="W73" s="380"/>
      <c r="X73" s="380"/>
      <c r="Y73" s="380"/>
      <c r="Z73" s="380"/>
    </row>
    <row r="74" spans="1:26" x14ac:dyDescent="0.35">
      <c r="A74" s="380"/>
      <c r="B74" s="380"/>
      <c r="C74" s="380"/>
      <c r="D74" s="380"/>
      <c r="E74" s="380"/>
      <c r="F74" s="380"/>
      <c r="G74" s="380"/>
      <c r="H74" s="380"/>
      <c r="I74" s="380"/>
      <c r="J74" s="380"/>
      <c r="K74" s="380"/>
      <c r="L74" s="380"/>
      <c r="M74" s="380"/>
      <c r="N74" s="380"/>
      <c r="O74" s="380"/>
      <c r="P74" s="380"/>
      <c r="Q74" s="380"/>
      <c r="R74" s="380"/>
      <c r="S74" s="380"/>
      <c r="T74" s="380"/>
      <c r="U74" s="380"/>
      <c r="V74" s="380"/>
      <c r="W74" s="380"/>
      <c r="X74" s="380"/>
      <c r="Y74" s="380"/>
      <c r="Z74" s="380"/>
    </row>
    <row r="75" spans="1:26" x14ac:dyDescent="0.35">
      <c r="A75" s="380"/>
      <c r="B75" s="380"/>
      <c r="C75" s="380"/>
      <c r="D75" s="380"/>
      <c r="E75" s="380"/>
      <c r="F75" s="380"/>
      <c r="G75" s="380"/>
      <c r="H75" s="380"/>
      <c r="I75" s="380"/>
      <c r="J75" s="380"/>
      <c r="K75" s="380"/>
      <c r="L75" s="380"/>
      <c r="M75" s="380"/>
      <c r="N75" s="380"/>
      <c r="O75" s="380"/>
      <c r="P75" s="380"/>
      <c r="Q75" s="380"/>
      <c r="R75" s="380"/>
      <c r="S75" s="380"/>
      <c r="T75" s="380"/>
      <c r="U75" s="380"/>
      <c r="V75" s="380"/>
      <c r="W75" s="380"/>
      <c r="X75" s="380"/>
      <c r="Y75" s="380"/>
      <c r="Z75" s="380"/>
    </row>
    <row r="76" spans="1:26" x14ac:dyDescent="0.35">
      <c r="A76" s="380"/>
      <c r="B76" s="380"/>
      <c r="C76" s="380"/>
      <c r="D76" s="380"/>
      <c r="E76" s="380"/>
      <c r="F76" s="380"/>
      <c r="G76" s="380"/>
      <c r="H76" s="380"/>
      <c r="I76" s="380"/>
      <c r="J76" s="380"/>
      <c r="K76" s="380"/>
      <c r="L76" s="380"/>
      <c r="M76" s="380"/>
      <c r="N76" s="380"/>
      <c r="O76" s="380"/>
      <c r="P76" s="380"/>
      <c r="Q76" s="380"/>
      <c r="R76" s="380"/>
      <c r="S76" s="380"/>
      <c r="T76" s="380"/>
      <c r="U76" s="380"/>
      <c r="V76" s="380"/>
      <c r="W76" s="380"/>
      <c r="X76" s="380"/>
      <c r="Y76" s="380"/>
      <c r="Z76" s="380"/>
    </row>
    <row r="77" spans="1:26" x14ac:dyDescent="0.35">
      <c r="A77" s="380"/>
      <c r="B77" s="380"/>
      <c r="C77" s="380"/>
      <c r="D77" s="380"/>
      <c r="E77" s="380"/>
      <c r="F77" s="380"/>
      <c r="G77" s="380"/>
      <c r="H77" s="380"/>
      <c r="I77" s="380"/>
      <c r="J77" s="380"/>
      <c r="K77" s="380"/>
      <c r="L77" s="380"/>
      <c r="M77" s="380"/>
      <c r="N77" s="380"/>
      <c r="O77" s="380"/>
      <c r="P77" s="380"/>
      <c r="Q77" s="380"/>
      <c r="R77" s="380"/>
      <c r="S77" s="380"/>
      <c r="T77" s="380"/>
      <c r="U77" s="380"/>
      <c r="V77" s="380"/>
      <c r="W77" s="380"/>
      <c r="X77" s="380"/>
      <c r="Y77" s="380"/>
      <c r="Z77" s="380"/>
    </row>
    <row r="78" spans="1:26" x14ac:dyDescent="0.35">
      <c r="A78" s="380"/>
      <c r="B78" s="380"/>
      <c r="C78" s="380"/>
      <c r="D78" s="380"/>
      <c r="E78" s="380"/>
      <c r="F78" s="380"/>
      <c r="G78" s="380"/>
      <c r="H78" s="380"/>
      <c r="I78" s="380"/>
      <c r="J78" s="380"/>
      <c r="K78" s="380"/>
      <c r="L78" s="380"/>
      <c r="M78" s="380"/>
      <c r="N78" s="380"/>
      <c r="O78" s="380"/>
      <c r="P78" s="380"/>
      <c r="Q78" s="380"/>
      <c r="R78" s="380"/>
      <c r="S78" s="380"/>
      <c r="T78" s="380"/>
      <c r="U78" s="380"/>
      <c r="V78" s="380"/>
      <c r="W78" s="380"/>
      <c r="X78" s="380"/>
      <c r="Y78" s="380"/>
      <c r="Z78" s="380"/>
    </row>
    <row r="79" spans="1:26" x14ac:dyDescent="0.35">
      <c r="A79" s="380"/>
      <c r="B79" s="380"/>
      <c r="C79" s="380"/>
      <c r="D79" s="380"/>
      <c r="E79" s="380"/>
      <c r="F79" s="380"/>
      <c r="G79" s="380"/>
      <c r="H79" s="380"/>
      <c r="I79" s="380"/>
      <c r="J79" s="380"/>
      <c r="K79" s="380"/>
      <c r="L79" s="380"/>
      <c r="M79" s="380"/>
      <c r="N79" s="380"/>
      <c r="O79" s="380"/>
      <c r="P79" s="380"/>
      <c r="Q79" s="380"/>
      <c r="R79" s="380"/>
      <c r="S79" s="380"/>
      <c r="T79" s="380"/>
      <c r="U79" s="380"/>
      <c r="V79" s="380"/>
      <c r="W79" s="380"/>
      <c r="X79" s="380"/>
      <c r="Y79" s="380"/>
      <c r="Z79" s="380"/>
    </row>
    <row r="80" spans="1:26" x14ac:dyDescent="0.35">
      <c r="A80" s="380"/>
      <c r="B80" s="380"/>
      <c r="C80" s="380"/>
      <c r="D80" s="380"/>
      <c r="E80" s="380"/>
      <c r="F80" s="380"/>
      <c r="G80" s="380"/>
      <c r="H80" s="380"/>
      <c r="I80" s="380"/>
      <c r="J80" s="380"/>
      <c r="K80" s="380"/>
      <c r="L80" s="380"/>
      <c r="M80" s="380"/>
      <c r="N80" s="380"/>
      <c r="O80" s="380"/>
      <c r="P80" s="380"/>
      <c r="Q80" s="380"/>
      <c r="R80" s="380"/>
      <c r="S80" s="380"/>
      <c r="T80" s="380"/>
      <c r="U80" s="380"/>
      <c r="V80" s="380"/>
      <c r="W80" s="380"/>
      <c r="X80" s="380"/>
      <c r="Y80" s="380"/>
      <c r="Z80" s="380"/>
    </row>
    <row r="81" spans="1:26" x14ac:dyDescent="0.35">
      <c r="A81" s="380"/>
      <c r="B81" s="380"/>
      <c r="C81" s="380"/>
      <c r="D81" s="380"/>
      <c r="E81" s="380"/>
      <c r="F81" s="380"/>
      <c r="G81" s="380"/>
      <c r="H81" s="380"/>
      <c r="I81" s="380"/>
      <c r="J81" s="380"/>
      <c r="K81" s="380"/>
      <c r="L81" s="380"/>
      <c r="M81" s="380"/>
      <c r="N81" s="380"/>
      <c r="O81" s="380"/>
      <c r="P81" s="380"/>
      <c r="Q81" s="380"/>
      <c r="R81" s="380"/>
      <c r="S81" s="380"/>
      <c r="T81" s="380"/>
      <c r="U81" s="380"/>
      <c r="V81" s="380"/>
      <c r="W81" s="380"/>
      <c r="X81" s="380"/>
      <c r="Y81" s="380"/>
      <c r="Z81" s="380"/>
    </row>
    <row r="82" spans="1:26" x14ac:dyDescent="0.35">
      <c r="A82" s="380"/>
      <c r="B82" s="380"/>
      <c r="C82" s="380"/>
      <c r="D82" s="380"/>
      <c r="E82" s="380"/>
      <c r="F82" s="380"/>
      <c r="G82" s="380"/>
      <c r="H82" s="380"/>
      <c r="I82" s="380"/>
      <c r="J82" s="380"/>
      <c r="K82" s="380"/>
      <c r="L82" s="380"/>
      <c r="M82" s="380"/>
      <c r="N82" s="380"/>
      <c r="O82" s="380"/>
      <c r="P82" s="380"/>
      <c r="Q82" s="380"/>
      <c r="R82" s="380"/>
      <c r="S82" s="380"/>
      <c r="T82" s="380"/>
      <c r="U82" s="380"/>
      <c r="V82" s="380"/>
      <c r="W82" s="380"/>
      <c r="X82" s="380"/>
      <c r="Y82" s="380"/>
      <c r="Z82" s="380"/>
    </row>
    <row r="83" spans="1:26" x14ac:dyDescent="0.35">
      <c r="A83" s="380"/>
      <c r="B83" s="380"/>
      <c r="C83" s="380"/>
      <c r="D83" s="380"/>
      <c r="E83" s="380"/>
      <c r="F83" s="380"/>
      <c r="G83" s="380"/>
      <c r="H83" s="380"/>
      <c r="I83" s="380"/>
      <c r="J83" s="380"/>
      <c r="K83" s="380"/>
      <c r="L83" s="380"/>
      <c r="M83" s="380"/>
      <c r="N83" s="380"/>
      <c r="O83" s="380"/>
      <c r="P83" s="380"/>
      <c r="Q83" s="380"/>
      <c r="R83" s="380"/>
      <c r="S83" s="380"/>
      <c r="T83" s="380"/>
      <c r="U83" s="380"/>
      <c r="V83" s="380"/>
      <c r="W83" s="380"/>
      <c r="X83" s="380"/>
      <c r="Y83" s="380"/>
      <c r="Z83" s="380"/>
    </row>
    <row r="84" spans="1:26" x14ac:dyDescent="0.35">
      <c r="A84" s="380"/>
      <c r="B84" s="380"/>
      <c r="C84" s="380"/>
      <c r="D84" s="380"/>
      <c r="E84" s="380"/>
      <c r="F84" s="380"/>
      <c r="G84" s="380"/>
      <c r="H84" s="380"/>
      <c r="I84" s="380"/>
      <c r="J84" s="380"/>
      <c r="K84" s="380"/>
      <c r="L84" s="380"/>
      <c r="M84" s="380"/>
      <c r="N84" s="380"/>
      <c r="O84" s="380"/>
      <c r="P84" s="380"/>
      <c r="Q84" s="380"/>
      <c r="R84" s="380"/>
      <c r="S84" s="380"/>
      <c r="T84" s="380"/>
      <c r="U84" s="380"/>
      <c r="V84" s="380"/>
      <c r="W84" s="380"/>
      <c r="X84" s="380"/>
      <c r="Y84" s="380"/>
      <c r="Z84" s="380"/>
    </row>
    <row r="85" spans="1:26" x14ac:dyDescent="0.35">
      <c r="A85" s="380"/>
      <c r="B85" s="380"/>
      <c r="C85" s="380"/>
      <c r="D85" s="380"/>
      <c r="E85" s="380"/>
      <c r="F85" s="380"/>
      <c r="G85" s="380"/>
      <c r="H85" s="380"/>
      <c r="I85" s="380"/>
      <c r="J85" s="380"/>
      <c r="K85" s="380"/>
      <c r="L85" s="380"/>
      <c r="M85" s="380"/>
      <c r="N85" s="380"/>
      <c r="O85" s="380"/>
      <c r="P85" s="380"/>
      <c r="Q85" s="380"/>
      <c r="R85" s="380"/>
      <c r="S85" s="380"/>
      <c r="T85" s="380"/>
      <c r="U85" s="380"/>
      <c r="V85" s="380"/>
      <c r="W85" s="380"/>
      <c r="X85" s="380"/>
      <c r="Y85" s="380"/>
      <c r="Z85" s="380"/>
    </row>
    <row r="86" spans="1:26" x14ac:dyDescent="0.35">
      <c r="A86" s="380"/>
      <c r="B86" s="380"/>
      <c r="C86" s="380"/>
      <c r="D86" s="380"/>
      <c r="E86" s="380"/>
      <c r="F86" s="380"/>
      <c r="G86" s="380"/>
      <c r="H86" s="380"/>
      <c r="I86" s="380"/>
      <c r="J86" s="380"/>
      <c r="K86" s="380"/>
      <c r="L86" s="380"/>
      <c r="M86" s="380"/>
      <c r="N86" s="380"/>
      <c r="O86" s="380"/>
      <c r="P86" s="380"/>
      <c r="Q86" s="380"/>
      <c r="R86" s="380"/>
      <c r="S86" s="380"/>
      <c r="T86" s="380"/>
      <c r="U86" s="380"/>
      <c r="V86" s="380"/>
      <c r="W86" s="380"/>
      <c r="X86" s="380"/>
      <c r="Y86" s="380"/>
      <c r="Z86" s="380"/>
    </row>
    <row r="87" spans="1:26" x14ac:dyDescent="0.35">
      <c r="A87" s="380"/>
      <c r="B87" s="380"/>
      <c r="C87" s="380"/>
      <c r="D87" s="380"/>
      <c r="E87" s="380"/>
      <c r="F87" s="380"/>
      <c r="G87" s="380"/>
      <c r="H87" s="380"/>
      <c r="I87" s="380"/>
      <c r="J87" s="380"/>
      <c r="K87" s="380"/>
      <c r="L87" s="380"/>
      <c r="M87" s="380"/>
      <c r="N87" s="380"/>
      <c r="O87" s="380"/>
      <c r="P87" s="380"/>
      <c r="Q87" s="380"/>
      <c r="R87" s="380"/>
      <c r="S87" s="380"/>
      <c r="T87" s="380"/>
      <c r="U87" s="380"/>
      <c r="V87" s="380"/>
      <c r="W87" s="380"/>
      <c r="X87" s="380"/>
      <c r="Y87" s="380"/>
      <c r="Z87" s="380"/>
    </row>
    <row r="88" spans="1:26" x14ac:dyDescent="0.35">
      <c r="A88" s="380"/>
      <c r="B88" s="380"/>
      <c r="C88" s="380"/>
      <c r="D88" s="380"/>
      <c r="E88" s="380"/>
      <c r="F88" s="380"/>
      <c r="G88" s="380"/>
      <c r="H88" s="380"/>
      <c r="I88" s="380"/>
      <c r="J88" s="380"/>
      <c r="K88" s="380"/>
      <c r="L88" s="380"/>
      <c r="M88" s="380"/>
      <c r="N88" s="380"/>
      <c r="O88" s="380"/>
      <c r="P88" s="380"/>
      <c r="Q88" s="380"/>
      <c r="R88" s="380"/>
      <c r="S88" s="380"/>
      <c r="T88" s="380"/>
      <c r="U88" s="380"/>
      <c r="V88" s="380"/>
      <c r="W88" s="380"/>
      <c r="X88" s="380"/>
      <c r="Y88" s="380"/>
      <c r="Z88" s="380"/>
    </row>
    <row r="89" spans="1:26" x14ac:dyDescent="0.35">
      <c r="A89" s="380"/>
      <c r="B89" s="380"/>
      <c r="C89" s="380"/>
      <c r="D89" s="380"/>
      <c r="E89" s="380"/>
      <c r="F89" s="380"/>
      <c r="G89" s="380"/>
      <c r="H89" s="380"/>
      <c r="I89" s="380"/>
      <c r="J89" s="380"/>
      <c r="K89" s="380"/>
      <c r="L89" s="380"/>
      <c r="M89" s="380"/>
      <c r="N89" s="380"/>
      <c r="O89" s="380"/>
      <c r="P89" s="380"/>
      <c r="Q89" s="380"/>
      <c r="R89" s="380"/>
      <c r="S89" s="380"/>
      <c r="T89" s="380"/>
      <c r="U89" s="380"/>
      <c r="V89" s="380"/>
      <c r="W89" s="380"/>
      <c r="X89" s="380"/>
      <c r="Y89" s="380"/>
      <c r="Z89" s="380"/>
    </row>
    <row r="90" spans="1:26" x14ac:dyDescent="0.35">
      <c r="A90" s="380"/>
      <c r="B90" s="380"/>
      <c r="C90" s="380"/>
      <c r="D90" s="380"/>
      <c r="E90" s="380"/>
      <c r="F90" s="380"/>
      <c r="G90" s="380"/>
      <c r="H90" s="380"/>
      <c r="I90" s="380"/>
      <c r="J90" s="380"/>
      <c r="K90" s="380"/>
      <c r="L90" s="380"/>
      <c r="M90" s="380"/>
      <c r="N90" s="380"/>
      <c r="O90" s="380"/>
      <c r="P90" s="380"/>
      <c r="Q90" s="380"/>
      <c r="R90" s="380"/>
      <c r="S90" s="380"/>
      <c r="T90" s="380"/>
      <c r="U90" s="380"/>
      <c r="V90" s="380"/>
      <c r="W90" s="380"/>
      <c r="X90" s="380"/>
      <c r="Y90" s="380"/>
      <c r="Z90" s="380"/>
    </row>
    <row r="91" spans="1:26" x14ac:dyDescent="0.35">
      <c r="A91" s="380"/>
      <c r="B91" s="380"/>
      <c r="C91" s="380"/>
      <c r="D91" s="380"/>
      <c r="E91" s="380"/>
      <c r="F91" s="380"/>
      <c r="G91" s="380"/>
      <c r="H91" s="380"/>
      <c r="I91" s="380"/>
      <c r="J91" s="380"/>
      <c r="K91" s="380"/>
      <c r="L91" s="380"/>
      <c r="M91" s="380"/>
      <c r="N91" s="380"/>
      <c r="O91" s="380"/>
      <c r="P91" s="380"/>
      <c r="Q91" s="380"/>
      <c r="R91" s="380"/>
      <c r="S91" s="380"/>
      <c r="T91" s="380"/>
      <c r="U91" s="380"/>
      <c r="V91" s="380"/>
      <c r="W91" s="380"/>
      <c r="X91" s="380"/>
      <c r="Y91" s="380"/>
      <c r="Z91" s="380"/>
    </row>
    <row r="92" spans="1:26" x14ac:dyDescent="0.35">
      <c r="A92" s="380"/>
      <c r="B92" s="380"/>
      <c r="C92" s="380"/>
      <c r="D92" s="380"/>
      <c r="E92" s="380"/>
      <c r="F92" s="380"/>
      <c r="G92" s="380"/>
      <c r="H92" s="380"/>
      <c r="I92" s="380"/>
      <c r="J92" s="380"/>
      <c r="K92" s="380"/>
      <c r="L92" s="380"/>
      <c r="M92" s="380"/>
      <c r="N92" s="380"/>
      <c r="O92" s="380"/>
      <c r="P92" s="380"/>
      <c r="Q92" s="380"/>
      <c r="R92" s="380"/>
      <c r="S92" s="380"/>
      <c r="T92" s="380"/>
      <c r="U92" s="380"/>
      <c r="V92" s="380"/>
      <c r="W92" s="380"/>
      <c r="X92" s="380"/>
      <c r="Y92" s="380"/>
      <c r="Z92" s="380"/>
    </row>
    <row r="93" spans="1:26" x14ac:dyDescent="0.35">
      <c r="A93" s="380"/>
      <c r="B93" s="380"/>
      <c r="C93" s="380"/>
      <c r="D93" s="380"/>
      <c r="E93" s="380"/>
      <c r="F93" s="380"/>
      <c r="G93" s="380"/>
      <c r="H93" s="380"/>
      <c r="I93" s="380"/>
      <c r="J93" s="380"/>
      <c r="K93" s="380"/>
      <c r="L93" s="380"/>
      <c r="M93" s="380"/>
      <c r="N93" s="380"/>
      <c r="O93" s="380"/>
      <c r="P93" s="380"/>
      <c r="Q93" s="380"/>
      <c r="R93" s="380"/>
      <c r="S93" s="380"/>
      <c r="T93" s="380"/>
      <c r="U93" s="380"/>
      <c r="V93" s="380"/>
      <c r="W93" s="380"/>
      <c r="X93" s="380"/>
      <c r="Y93" s="380"/>
      <c r="Z93" s="380"/>
    </row>
    <row r="94" spans="1:26" x14ac:dyDescent="0.35">
      <c r="A94" s="380"/>
      <c r="B94" s="380"/>
      <c r="C94" s="380"/>
      <c r="D94" s="380"/>
      <c r="E94" s="380"/>
      <c r="F94" s="380"/>
      <c r="G94" s="380"/>
      <c r="H94" s="380"/>
      <c r="I94" s="380"/>
      <c r="J94" s="380"/>
      <c r="K94" s="380"/>
      <c r="L94" s="380"/>
      <c r="M94" s="380"/>
      <c r="N94" s="380"/>
      <c r="O94" s="380"/>
      <c r="P94" s="380"/>
      <c r="Q94" s="380"/>
      <c r="R94" s="380"/>
      <c r="S94" s="380"/>
      <c r="T94" s="380"/>
      <c r="U94" s="380"/>
      <c r="V94" s="380"/>
      <c r="W94" s="380"/>
      <c r="X94" s="380"/>
      <c r="Y94" s="380"/>
      <c r="Z94" s="380"/>
    </row>
    <row r="95" spans="1:26" x14ac:dyDescent="0.35">
      <c r="A95" s="380"/>
      <c r="B95" s="380"/>
      <c r="C95" s="380"/>
      <c r="D95" s="380"/>
      <c r="E95" s="380"/>
      <c r="F95" s="380"/>
      <c r="G95" s="380"/>
      <c r="H95" s="380"/>
      <c r="I95" s="380"/>
      <c r="J95" s="380"/>
      <c r="K95" s="380"/>
      <c r="L95" s="380"/>
      <c r="M95" s="380"/>
      <c r="N95" s="380"/>
      <c r="O95" s="380"/>
      <c r="P95" s="380"/>
      <c r="Q95" s="380"/>
      <c r="R95" s="380"/>
      <c r="S95" s="380"/>
      <c r="T95" s="380"/>
      <c r="U95" s="380"/>
      <c r="V95" s="380"/>
      <c r="W95" s="380"/>
      <c r="X95" s="380"/>
      <c r="Y95" s="380"/>
      <c r="Z95" s="380"/>
    </row>
    <row r="96" spans="1:26" x14ac:dyDescent="0.35">
      <c r="A96" s="380"/>
      <c r="B96" s="380"/>
      <c r="C96" s="380"/>
      <c r="D96" s="380"/>
      <c r="E96" s="380"/>
      <c r="F96" s="380"/>
      <c r="G96" s="380"/>
      <c r="H96" s="380"/>
      <c r="I96" s="380"/>
      <c r="J96" s="380"/>
      <c r="K96" s="380"/>
      <c r="L96" s="380"/>
      <c r="M96" s="380"/>
      <c r="N96" s="380"/>
      <c r="O96" s="380"/>
      <c r="P96" s="380"/>
      <c r="Q96" s="380"/>
      <c r="R96" s="380"/>
      <c r="S96" s="380"/>
      <c r="T96" s="380"/>
      <c r="U96" s="380"/>
      <c r="V96" s="380"/>
      <c r="W96" s="380"/>
      <c r="X96" s="380"/>
      <c r="Y96" s="380"/>
      <c r="Z96" s="380"/>
    </row>
    <row r="97" spans="1:26" x14ac:dyDescent="0.35">
      <c r="A97" s="380"/>
      <c r="B97" s="380"/>
      <c r="C97" s="380"/>
      <c r="D97" s="380"/>
      <c r="E97" s="380"/>
      <c r="F97" s="380"/>
      <c r="G97" s="380"/>
      <c r="H97" s="380"/>
      <c r="I97" s="380"/>
      <c r="J97" s="380"/>
      <c r="K97" s="380"/>
      <c r="L97" s="380"/>
      <c r="M97" s="380"/>
      <c r="N97" s="380"/>
      <c r="O97" s="380"/>
      <c r="P97" s="380"/>
      <c r="Q97" s="380"/>
      <c r="R97" s="380"/>
      <c r="S97" s="380"/>
      <c r="T97" s="380"/>
      <c r="U97" s="380"/>
      <c r="V97" s="380"/>
      <c r="W97" s="380"/>
      <c r="X97" s="380"/>
      <c r="Y97" s="380"/>
      <c r="Z97" s="380"/>
    </row>
    <row r="98" spans="1:26" x14ac:dyDescent="0.35">
      <c r="A98" s="380"/>
      <c r="B98" s="380"/>
      <c r="C98" s="380"/>
      <c r="D98" s="380"/>
      <c r="E98" s="380"/>
      <c r="F98" s="380"/>
      <c r="G98" s="380"/>
      <c r="H98" s="380"/>
      <c r="I98" s="380"/>
      <c r="J98" s="380"/>
      <c r="K98" s="380"/>
      <c r="L98" s="380"/>
      <c r="M98" s="380"/>
      <c r="N98" s="380"/>
      <c r="O98" s="380"/>
      <c r="P98" s="380"/>
      <c r="Q98" s="380"/>
      <c r="R98" s="380"/>
      <c r="S98" s="380"/>
      <c r="T98" s="380"/>
      <c r="U98" s="380"/>
      <c r="V98" s="380"/>
      <c r="W98" s="380"/>
      <c r="X98" s="380"/>
      <c r="Y98" s="380"/>
      <c r="Z98" s="380"/>
    </row>
    <row r="99" spans="1:26" x14ac:dyDescent="0.35">
      <c r="A99" s="380"/>
      <c r="B99" s="380"/>
      <c r="C99" s="380"/>
      <c r="D99" s="380"/>
      <c r="E99" s="380"/>
      <c r="F99" s="380"/>
      <c r="G99" s="380"/>
      <c r="H99" s="380"/>
      <c r="I99" s="380"/>
      <c r="J99" s="380"/>
      <c r="K99" s="380"/>
      <c r="L99" s="380"/>
      <c r="M99" s="380"/>
      <c r="N99" s="380"/>
      <c r="O99" s="380"/>
      <c r="P99" s="380"/>
      <c r="Q99" s="380"/>
      <c r="R99" s="380"/>
      <c r="S99" s="380"/>
      <c r="T99" s="380"/>
      <c r="U99" s="380"/>
      <c r="V99" s="380"/>
      <c r="W99" s="380"/>
      <c r="X99" s="380"/>
      <c r="Y99" s="380"/>
      <c r="Z99" s="380"/>
    </row>
    <row r="100" spans="1:26" x14ac:dyDescent="0.35">
      <c r="A100" s="380"/>
      <c r="B100" s="380"/>
      <c r="C100" s="380"/>
      <c r="D100" s="380"/>
      <c r="E100" s="380"/>
      <c r="F100" s="380"/>
      <c r="G100" s="380"/>
      <c r="H100" s="380"/>
      <c r="I100" s="380"/>
      <c r="J100" s="380"/>
      <c r="K100" s="380"/>
      <c r="L100" s="380"/>
      <c r="M100" s="380"/>
      <c r="N100" s="380"/>
      <c r="O100" s="380"/>
      <c r="P100" s="380"/>
      <c r="Q100" s="380"/>
      <c r="R100" s="380"/>
      <c r="S100" s="380"/>
      <c r="T100" s="380"/>
      <c r="U100" s="380"/>
      <c r="V100" s="380"/>
      <c r="W100" s="380"/>
      <c r="X100" s="380"/>
      <c r="Y100" s="380"/>
      <c r="Z100" s="380"/>
    </row>
    <row r="101" spans="1:26" x14ac:dyDescent="0.35">
      <c r="A101" s="380"/>
      <c r="B101" s="380"/>
      <c r="C101" s="380"/>
      <c r="D101" s="380"/>
      <c r="E101" s="380"/>
      <c r="F101" s="380"/>
      <c r="G101" s="380"/>
      <c r="H101" s="380"/>
      <c r="I101" s="380"/>
      <c r="J101" s="380"/>
      <c r="K101" s="380"/>
      <c r="L101" s="380"/>
      <c r="M101" s="380"/>
      <c r="N101" s="380"/>
      <c r="O101" s="380"/>
      <c r="P101" s="380"/>
      <c r="Q101" s="380"/>
      <c r="R101" s="380"/>
      <c r="S101" s="380"/>
      <c r="T101" s="380"/>
      <c r="U101" s="380"/>
      <c r="V101" s="380"/>
      <c r="W101" s="380"/>
      <c r="X101" s="380"/>
      <c r="Y101" s="380"/>
      <c r="Z101" s="380"/>
    </row>
    <row r="102" spans="1:26" x14ac:dyDescent="0.35">
      <c r="A102" s="380"/>
      <c r="B102" s="380"/>
      <c r="C102" s="380"/>
      <c r="D102" s="380"/>
      <c r="E102" s="380"/>
      <c r="F102" s="380"/>
      <c r="G102" s="380"/>
      <c r="H102" s="380"/>
      <c r="I102" s="380"/>
      <c r="J102" s="380"/>
      <c r="K102" s="380"/>
      <c r="L102" s="380"/>
      <c r="M102" s="380"/>
      <c r="N102" s="380"/>
      <c r="O102" s="380"/>
      <c r="P102" s="380"/>
      <c r="Q102" s="380"/>
      <c r="R102" s="380"/>
      <c r="S102" s="380"/>
      <c r="T102" s="380"/>
      <c r="U102" s="380"/>
      <c r="V102" s="380"/>
      <c r="W102" s="380"/>
      <c r="X102" s="380"/>
      <c r="Y102" s="380"/>
      <c r="Z102" s="380"/>
    </row>
    <row r="103" spans="1:26" x14ac:dyDescent="0.35">
      <c r="A103" s="380"/>
      <c r="B103" s="380"/>
      <c r="C103" s="380"/>
      <c r="D103" s="380"/>
      <c r="E103" s="380"/>
      <c r="F103" s="380"/>
      <c r="G103" s="380"/>
      <c r="H103" s="380"/>
      <c r="I103" s="380"/>
      <c r="J103" s="380"/>
      <c r="K103" s="380"/>
      <c r="L103" s="380"/>
      <c r="M103" s="380"/>
      <c r="N103" s="380"/>
      <c r="O103" s="380"/>
      <c r="P103" s="380"/>
      <c r="Q103" s="380"/>
      <c r="R103" s="380"/>
      <c r="S103" s="380"/>
      <c r="T103" s="380"/>
      <c r="U103" s="380"/>
      <c r="V103" s="380"/>
      <c r="W103" s="380"/>
      <c r="X103" s="380"/>
      <c r="Y103" s="380"/>
      <c r="Z103" s="380"/>
    </row>
    <row r="104" spans="1:26" x14ac:dyDescent="0.35">
      <c r="A104" s="380"/>
      <c r="B104" s="380"/>
      <c r="C104" s="380"/>
      <c r="D104" s="380"/>
      <c r="E104" s="380"/>
      <c r="F104" s="380"/>
      <c r="G104" s="380"/>
      <c r="H104" s="380"/>
      <c r="I104" s="380"/>
      <c r="J104" s="380"/>
      <c r="K104" s="380"/>
      <c r="L104" s="380"/>
      <c r="M104" s="380"/>
      <c r="N104" s="380"/>
      <c r="O104" s="380"/>
      <c r="P104" s="380"/>
      <c r="Q104" s="380"/>
      <c r="R104" s="380"/>
      <c r="S104" s="380"/>
      <c r="T104" s="380"/>
      <c r="U104" s="380"/>
      <c r="V104" s="380"/>
      <c r="W104" s="380"/>
      <c r="X104" s="380"/>
      <c r="Y104" s="380"/>
      <c r="Z104" s="380"/>
    </row>
    <row r="105" spans="1:26" x14ac:dyDescent="0.35">
      <c r="A105" s="380"/>
      <c r="B105" s="380"/>
      <c r="C105" s="380"/>
      <c r="D105" s="380"/>
      <c r="E105" s="380"/>
      <c r="F105" s="380"/>
      <c r="G105" s="380"/>
      <c r="H105" s="380"/>
      <c r="I105" s="380"/>
      <c r="J105" s="380"/>
      <c r="K105" s="380"/>
      <c r="L105" s="380"/>
      <c r="M105" s="380"/>
      <c r="N105" s="380"/>
      <c r="O105" s="380"/>
      <c r="P105" s="380"/>
      <c r="Q105" s="380"/>
      <c r="R105" s="380"/>
      <c r="S105" s="380"/>
      <c r="T105" s="380"/>
      <c r="U105" s="380"/>
      <c r="V105" s="380"/>
      <c r="W105" s="380"/>
      <c r="X105" s="380"/>
      <c r="Y105" s="380"/>
      <c r="Z105" s="380"/>
    </row>
    <row r="106" spans="1:26" x14ac:dyDescent="0.35">
      <c r="A106" s="380"/>
      <c r="B106" s="380"/>
      <c r="C106" s="380"/>
      <c r="D106" s="380"/>
      <c r="E106" s="380"/>
      <c r="F106" s="380"/>
      <c r="G106" s="380"/>
      <c r="H106" s="380"/>
      <c r="I106" s="380"/>
      <c r="J106" s="380"/>
      <c r="K106" s="380"/>
      <c r="L106" s="380"/>
      <c r="M106" s="380"/>
      <c r="N106" s="380"/>
      <c r="O106" s="380"/>
      <c r="P106" s="380"/>
      <c r="Q106" s="380"/>
      <c r="R106" s="380"/>
      <c r="S106" s="380"/>
      <c r="T106" s="380"/>
      <c r="U106" s="380"/>
      <c r="V106" s="380"/>
      <c r="W106" s="380"/>
      <c r="X106" s="380"/>
      <c r="Y106" s="380"/>
      <c r="Z106" s="380"/>
    </row>
    <row r="107" spans="1:26" x14ac:dyDescent="0.35">
      <c r="A107" s="380"/>
      <c r="B107" s="380"/>
      <c r="C107" s="380"/>
      <c r="D107" s="380"/>
      <c r="E107" s="380"/>
      <c r="F107" s="380"/>
      <c r="G107" s="380"/>
      <c r="H107" s="380"/>
      <c r="I107" s="380"/>
      <c r="J107" s="380"/>
      <c r="K107" s="380"/>
      <c r="L107" s="380"/>
      <c r="M107" s="380"/>
      <c r="N107" s="380"/>
      <c r="O107" s="380"/>
      <c r="P107" s="380"/>
      <c r="Q107" s="380"/>
      <c r="R107" s="380"/>
      <c r="S107" s="380"/>
      <c r="T107" s="380"/>
      <c r="U107" s="380"/>
      <c r="V107" s="380"/>
      <c r="W107" s="380"/>
      <c r="X107" s="380"/>
      <c r="Y107" s="380"/>
      <c r="Z107" s="380"/>
    </row>
    <row r="108" spans="1:26" x14ac:dyDescent="0.35">
      <c r="A108" s="380"/>
      <c r="B108" s="380"/>
      <c r="C108" s="380"/>
      <c r="D108" s="380"/>
      <c r="E108" s="380"/>
      <c r="F108" s="380"/>
      <c r="G108" s="380"/>
      <c r="H108" s="380"/>
      <c r="I108" s="380"/>
      <c r="J108" s="380"/>
      <c r="K108" s="380"/>
      <c r="L108" s="380"/>
      <c r="M108" s="380"/>
      <c r="N108" s="380"/>
      <c r="O108" s="380"/>
      <c r="P108" s="380"/>
      <c r="Q108" s="380"/>
      <c r="R108" s="380"/>
      <c r="S108" s="380"/>
      <c r="T108" s="380"/>
      <c r="U108" s="380"/>
      <c r="V108" s="380"/>
      <c r="W108" s="380"/>
      <c r="X108" s="380"/>
      <c r="Y108" s="380"/>
      <c r="Z108" s="380"/>
    </row>
    <row r="109" spans="1:26" x14ac:dyDescent="0.35">
      <c r="A109" s="380"/>
      <c r="B109" s="380"/>
      <c r="C109" s="380"/>
      <c r="D109" s="380"/>
      <c r="E109" s="380"/>
      <c r="F109" s="380"/>
      <c r="G109" s="380"/>
      <c r="H109" s="380"/>
      <c r="I109" s="380"/>
      <c r="J109" s="380"/>
      <c r="K109" s="380"/>
      <c r="L109" s="380"/>
      <c r="M109" s="380"/>
      <c r="N109" s="380"/>
      <c r="O109" s="380"/>
      <c r="P109" s="380"/>
      <c r="Q109" s="380"/>
      <c r="R109" s="380"/>
      <c r="S109" s="380"/>
      <c r="T109" s="380"/>
      <c r="U109" s="380"/>
      <c r="V109" s="380"/>
      <c r="W109" s="380"/>
      <c r="X109" s="380"/>
      <c r="Y109" s="380"/>
      <c r="Z109" s="380"/>
    </row>
    <row r="110" spans="1:26" x14ac:dyDescent="0.35">
      <c r="A110" s="380"/>
      <c r="B110" s="380"/>
      <c r="C110" s="380"/>
      <c r="D110" s="380"/>
      <c r="E110" s="380"/>
      <c r="F110" s="380"/>
      <c r="G110" s="380"/>
      <c r="H110" s="380"/>
      <c r="I110" s="380"/>
      <c r="J110" s="380"/>
      <c r="K110" s="380"/>
      <c r="L110" s="380"/>
      <c r="M110" s="380"/>
      <c r="N110" s="380"/>
      <c r="O110" s="380"/>
      <c r="P110" s="380"/>
      <c r="Q110" s="380"/>
      <c r="R110" s="380"/>
      <c r="S110" s="380"/>
      <c r="T110" s="380"/>
      <c r="U110" s="380"/>
      <c r="V110" s="380"/>
      <c r="W110" s="380"/>
      <c r="X110" s="380"/>
      <c r="Y110" s="380"/>
      <c r="Z110" s="380"/>
    </row>
    <row r="111" spans="1:26" x14ac:dyDescent="0.35">
      <c r="A111" s="380"/>
      <c r="B111" s="380"/>
      <c r="C111" s="380"/>
      <c r="D111" s="380"/>
      <c r="E111" s="380"/>
      <c r="F111" s="380"/>
      <c r="G111" s="380"/>
      <c r="H111" s="380"/>
      <c r="I111" s="380"/>
      <c r="J111" s="380"/>
      <c r="K111" s="380"/>
      <c r="L111" s="380"/>
      <c r="M111" s="380"/>
      <c r="N111" s="380"/>
      <c r="O111" s="380"/>
      <c r="P111" s="380"/>
      <c r="Q111" s="380"/>
      <c r="R111" s="380"/>
      <c r="S111" s="380"/>
      <c r="T111" s="380"/>
      <c r="U111" s="380"/>
      <c r="V111" s="380"/>
      <c r="W111" s="380"/>
      <c r="X111" s="380"/>
      <c r="Y111" s="380"/>
      <c r="Z111" s="380"/>
    </row>
    <row r="112" spans="1:26" x14ac:dyDescent="0.35">
      <c r="A112" s="380"/>
      <c r="B112" s="380"/>
      <c r="C112" s="380"/>
      <c r="D112" s="380"/>
      <c r="E112" s="380"/>
      <c r="F112" s="380"/>
      <c r="G112" s="380"/>
      <c r="H112" s="380"/>
      <c r="I112" s="380"/>
      <c r="J112" s="380"/>
      <c r="K112" s="380"/>
      <c r="L112" s="380"/>
      <c r="M112" s="380"/>
      <c r="N112" s="380"/>
      <c r="O112" s="380"/>
      <c r="P112" s="380"/>
      <c r="Q112" s="380"/>
      <c r="R112" s="380"/>
      <c r="S112" s="380"/>
      <c r="T112" s="380"/>
      <c r="U112" s="380"/>
      <c r="V112" s="380"/>
      <c r="W112" s="380"/>
      <c r="X112" s="380"/>
      <c r="Y112" s="380"/>
      <c r="Z112" s="380"/>
    </row>
    <row r="113" spans="1:26" x14ac:dyDescent="0.35">
      <c r="A113" s="380"/>
      <c r="B113" s="380"/>
      <c r="C113" s="380"/>
      <c r="D113" s="380"/>
      <c r="E113" s="380"/>
      <c r="F113" s="380"/>
      <c r="G113" s="380"/>
      <c r="H113" s="380"/>
      <c r="I113" s="380"/>
      <c r="J113" s="380"/>
      <c r="K113" s="380"/>
      <c r="L113" s="380"/>
      <c r="M113" s="380"/>
      <c r="N113" s="380"/>
      <c r="O113" s="380"/>
      <c r="P113" s="380"/>
      <c r="Q113" s="380"/>
      <c r="R113" s="380"/>
      <c r="S113" s="380"/>
      <c r="T113" s="380"/>
      <c r="U113" s="380"/>
      <c r="V113" s="380"/>
      <c r="W113" s="380"/>
      <c r="X113" s="380"/>
      <c r="Y113" s="380"/>
      <c r="Z113" s="380"/>
    </row>
    <row r="114" spans="1:26" x14ac:dyDescent="0.35">
      <c r="A114" s="380"/>
      <c r="B114" s="380"/>
      <c r="C114" s="380"/>
      <c r="D114" s="380"/>
      <c r="E114" s="380"/>
      <c r="F114" s="380"/>
      <c r="G114" s="380"/>
      <c r="H114" s="380"/>
      <c r="I114" s="380"/>
      <c r="J114" s="380"/>
      <c r="K114" s="380"/>
      <c r="L114" s="380"/>
      <c r="M114" s="380"/>
      <c r="N114" s="380"/>
      <c r="O114" s="380"/>
      <c r="P114" s="380"/>
      <c r="Q114" s="380"/>
      <c r="R114" s="380"/>
      <c r="S114" s="380"/>
      <c r="T114" s="380"/>
      <c r="U114" s="380"/>
      <c r="V114" s="380"/>
      <c r="W114" s="380"/>
      <c r="X114" s="380"/>
      <c r="Y114" s="380"/>
      <c r="Z114" s="380"/>
    </row>
    <row r="115" spans="1:26" x14ac:dyDescent="0.35">
      <c r="A115" s="380"/>
      <c r="B115" s="380"/>
      <c r="C115" s="380"/>
      <c r="D115" s="380"/>
      <c r="E115" s="380"/>
      <c r="F115" s="380"/>
      <c r="G115" s="380"/>
      <c r="H115" s="380"/>
      <c r="I115" s="380"/>
      <c r="J115" s="380"/>
      <c r="K115" s="380"/>
      <c r="L115" s="380"/>
      <c r="M115" s="380"/>
      <c r="N115" s="380"/>
      <c r="O115" s="380"/>
      <c r="P115" s="380"/>
      <c r="Q115" s="380"/>
      <c r="R115" s="380"/>
      <c r="S115" s="380"/>
      <c r="T115" s="380"/>
      <c r="U115" s="380"/>
      <c r="V115" s="380"/>
      <c r="W115" s="380"/>
      <c r="X115" s="380"/>
      <c r="Y115" s="380"/>
      <c r="Z115" s="380"/>
    </row>
    <row r="116" spans="1:26" x14ac:dyDescent="0.35">
      <c r="A116" s="380"/>
      <c r="B116" s="380"/>
      <c r="C116" s="380"/>
      <c r="D116" s="380"/>
      <c r="E116" s="380"/>
      <c r="F116" s="380"/>
      <c r="G116" s="380"/>
      <c r="H116" s="380"/>
      <c r="I116" s="380"/>
      <c r="J116" s="380"/>
      <c r="K116" s="380"/>
      <c r="L116" s="380"/>
      <c r="M116" s="380"/>
      <c r="N116" s="380"/>
      <c r="O116" s="380"/>
      <c r="P116" s="380"/>
      <c r="Q116" s="380"/>
      <c r="R116" s="380"/>
      <c r="S116" s="380"/>
      <c r="T116" s="380"/>
      <c r="U116" s="380"/>
      <c r="V116" s="380"/>
      <c r="W116" s="380"/>
      <c r="X116" s="380"/>
      <c r="Y116" s="380"/>
      <c r="Z116" s="380"/>
    </row>
    <row r="117" spans="1:26" x14ac:dyDescent="0.35">
      <c r="A117" s="380"/>
      <c r="B117" s="380"/>
      <c r="C117" s="380"/>
      <c r="D117" s="380"/>
      <c r="E117" s="380"/>
      <c r="F117" s="380"/>
      <c r="G117" s="380"/>
      <c r="H117" s="380"/>
      <c r="I117" s="380"/>
      <c r="J117" s="380"/>
      <c r="K117" s="380"/>
      <c r="L117" s="380"/>
      <c r="M117" s="380"/>
      <c r="N117" s="380"/>
      <c r="O117" s="380"/>
      <c r="P117" s="380"/>
      <c r="Q117" s="380"/>
      <c r="R117" s="380"/>
      <c r="S117" s="380"/>
      <c r="T117" s="380"/>
      <c r="U117" s="380"/>
      <c r="V117" s="380"/>
      <c r="W117" s="380"/>
      <c r="X117" s="380"/>
      <c r="Y117" s="380"/>
      <c r="Z117" s="380"/>
    </row>
    <row r="118" spans="1:26" x14ac:dyDescent="0.35">
      <c r="A118" s="380"/>
      <c r="B118" s="380"/>
      <c r="C118" s="380"/>
      <c r="D118" s="380"/>
      <c r="E118" s="380"/>
      <c r="F118" s="380"/>
      <c r="G118" s="380"/>
      <c r="H118" s="380"/>
      <c r="I118" s="380"/>
      <c r="J118" s="380"/>
      <c r="K118" s="380"/>
      <c r="L118" s="380"/>
      <c r="M118" s="380"/>
      <c r="N118" s="380"/>
      <c r="O118" s="380"/>
      <c r="P118" s="380"/>
      <c r="Q118" s="380"/>
      <c r="R118" s="380"/>
      <c r="S118" s="380"/>
      <c r="T118" s="380"/>
      <c r="U118" s="380"/>
      <c r="V118" s="380"/>
      <c r="W118" s="380"/>
      <c r="X118" s="380"/>
      <c r="Y118" s="380"/>
      <c r="Z118" s="380"/>
    </row>
    <row r="119" spans="1:26" x14ac:dyDescent="0.35">
      <c r="A119" s="380"/>
      <c r="B119" s="380"/>
      <c r="C119" s="380"/>
      <c r="D119" s="380"/>
      <c r="E119" s="380"/>
      <c r="F119" s="380"/>
      <c r="G119" s="380"/>
      <c r="H119" s="380"/>
      <c r="I119" s="380"/>
      <c r="J119" s="380"/>
      <c r="K119" s="380"/>
      <c r="L119" s="380"/>
      <c r="M119" s="380"/>
      <c r="N119" s="380"/>
      <c r="O119" s="380"/>
      <c r="P119" s="380"/>
      <c r="Q119" s="380"/>
      <c r="R119" s="380"/>
      <c r="S119" s="380"/>
      <c r="T119" s="380"/>
      <c r="U119" s="380"/>
      <c r="V119" s="380"/>
      <c r="W119" s="380"/>
      <c r="X119" s="380"/>
      <c r="Y119" s="380"/>
      <c r="Z119" s="380"/>
    </row>
    <row r="120" spans="1:26" x14ac:dyDescent="0.35">
      <c r="A120" s="380"/>
      <c r="B120" s="380"/>
      <c r="C120" s="380"/>
      <c r="D120" s="380"/>
      <c r="E120" s="380"/>
      <c r="F120" s="380"/>
      <c r="G120" s="380"/>
      <c r="H120" s="380"/>
      <c r="I120" s="380"/>
      <c r="J120" s="380"/>
      <c r="K120" s="380"/>
      <c r="L120" s="380"/>
      <c r="M120" s="380"/>
      <c r="N120" s="380"/>
      <c r="O120" s="380"/>
      <c r="P120" s="380"/>
      <c r="Q120" s="380"/>
      <c r="R120" s="380"/>
      <c r="S120" s="380"/>
      <c r="T120" s="380"/>
      <c r="U120" s="380"/>
      <c r="V120" s="380"/>
      <c r="W120" s="380"/>
      <c r="X120" s="380"/>
      <c r="Y120" s="380"/>
      <c r="Z120" s="380"/>
    </row>
    <row r="121" spans="1:26" x14ac:dyDescent="0.35">
      <c r="A121" s="380"/>
      <c r="B121" s="380"/>
      <c r="C121" s="380"/>
      <c r="D121" s="380"/>
      <c r="E121" s="380"/>
      <c r="F121" s="380"/>
      <c r="G121" s="380"/>
      <c r="H121" s="380"/>
      <c r="I121" s="380"/>
      <c r="J121" s="380"/>
      <c r="K121" s="380"/>
      <c r="L121" s="380"/>
      <c r="M121" s="380"/>
      <c r="N121" s="380"/>
      <c r="O121" s="380"/>
      <c r="P121" s="380"/>
      <c r="Q121" s="380"/>
      <c r="R121" s="380"/>
      <c r="S121" s="380"/>
      <c r="T121" s="380"/>
      <c r="U121" s="380"/>
      <c r="V121" s="380"/>
      <c r="W121" s="380"/>
      <c r="X121" s="380"/>
      <c r="Y121" s="380"/>
      <c r="Z121" s="380"/>
    </row>
    <row r="122" spans="1:26" x14ac:dyDescent="0.35">
      <c r="A122" s="380"/>
      <c r="B122" s="380"/>
      <c r="C122" s="380"/>
      <c r="D122" s="380"/>
      <c r="E122" s="380"/>
      <c r="F122" s="380"/>
      <c r="G122" s="380"/>
      <c r="H122" s="380"/>
      <c r="I122" s="380"/>
      <c r="J122" s="380"/>
      <c r="K122" s="380"/>
      <c r="L122" s="380"/>
      <c r="M122" s="380"/>
      <c r="N122" s="380"/>
      <c r="O122" s="380"/>
      <c r="P122" s="380"/>
      <c r="Q122" s="380"/>
      <c r="R122" s="380"/>
      <c r="S122" s="380"/>
      <c r="T122" s="380"/>
      <c r="U122" s="380"/>
      <c r="V122" s="380"/>
      <c r="W122" s="380"/>
      <c r="X122" s="380"/>
      <c r="Y122" s="380"/>
      <c r="Z122" s="380"/>
    </row>
    <row r="123" spans="1:26" x14ac:dyDescent="0.35">
      <c r="A123" s="380"/>
      <c r="B123" s="380"/>
      <c r="C123" s="380"/>
      <c r="D123" s="380"/>
      <c r="E123" s="380"/>
      <c r="F123" s="380"/>
      <c r="G123" s="380"/>
      <c r="H123" s="380"/>
      <c r="I123" s="380"/>
      <c r="J123" s="380"/>
      <c r="K123" s="380"/>
      <c r="L123" s="380"/>
      <c r="M123" s="380"/>
      <c r="N123" s="380"/>
      <c r="O123" s="380"/>
      <c r="P123" s="380"/>
      <c r="Q123" s="380"/>
      <c r="R123" s="380"/>
      <c r="S123" s="380"/>
      <c r="T123" s="380"/>
      <c r="U123" s="380"/>
      <c r="V123" s="380"/>
      <c r="W123" s="380"/>
      <c r="X123" s="380"/>
      <c r="Y123" s="380"/>
      <c r="Z123" s="380"/>
    </row>
    <row r="124" spans="1:26" x14ac:dyDescent="0.35">
      <c r="A124" s="380"/>
      <c r="B124" s="380"/>
      <c r="C124" s="380"/>
      <c r="D124" s="380"/>
      <c r="E124" s="380"/>
      <c r="F124" s="380"/>
      <c r="G124" s="380"/>
      <c r="H124" s="380"/>
      <c r="I124" s="380"/>
      <c r="J124" s="380"/>
      <c r="K124" s="380"/>
      <c r="L124" s="380"/>
      <c r="M124" s="380"/>
      <c r="N124" s="380"/>
      <c r="O124" s="380"/>
      <c r="P124" s="380"/>
      <c r="Q124" s="380"/>
      <c r="R124" s="380"/>
      <c r="S124" s="380"/>
      <c r="T124" s="380"/>
      <c r="U124" s="380"/>
      <c r="V124" s="380"/>
      <c r="W124" s="380"/>
      <c r="X124" s="380"/>
      <c r="Y124" s="380"/>
      <c r="Z124" s="380"/>
    </row>
    <row r="125" spans="1:26" x14ac:dyDescent="0.35">
      <c r="A125" s="380"/>
      <c r="B125" s="380"/>
      <c r="C125" s="380"/>
      <c r="D125" s="380"/>
      <c r="E125" s="380"/>
      <c r="F125" s="380"/>
      <c r="G125" s="380"/>
      <c r="H125" s="380"/>
      <c r="I125" s="380"/>
      <c r="J125" s="380"/>
      <c r="K125" s="380"/>
      <c r="L125" s="380"/>
      <c r="M125" s="380"/>
      <c r="N125" s="380"/>
      <c r="O125" s="380"/>
      <c r="P125" s="380"/>
      <c r="Q125" s="380"/>
      <c r="R125" s="380"/>
      <c r="S125" s="380"/>
      <c r="T125" s="380"/>
      <c r="U125" s="380"/>
      <c r="V125" s="380"/>
      <c r="W125" s="380"/>
      <c r="X125" s="380"/>
      <c r="Y125" s="380"/>
      <c r="Z125" s="380"/>
    </row>
    <row r="126" spans="1:26" x14ac:dyDescent="0.35">
      <c r="A126" s="380"/>
      <c r="B126" s="380"/>
      <c r="C126" s="380"/>
      <c r="D126" s="380"/>
      <c r="E126" s="380"/>
      <c r="F126" s="380"/>
      <c r="G126" s="380"/>
      <c r="H126" s="380"/>
      <c r="I126" s="380"/>
      <c r="J126" s="380"/>
      <c r="K126" s="380"/>
      <c r="L126" s="380"/>
      <c r="M126" s="380"/>
      <c r="N126" s="380"/>
      <c r="O126" s="380"/>
      <c r="P126" s="380"/>
      <c r="Q126" s="380"/>
      <c r="R126" s="380"/>
      <c r="S126" s="380"/>
      <c r="T126" s="380"/>
      <c r="U126" s="380"/>
      <c r="V126" s="380"/>
      <c r="W126" s="380"/>
      <c r="X126" s="380"/>
      <c r="Y126" s="380"/>
      <c r="Z126" s="380"/>
    </row>
    <row r="127" spans="1:26" x14ac:dyDescent="0.35">
      <c r="A127" s="380"/>
      <c r="B127" s="380"/>
      <c r="C127" s="380"/>
      <c r="D127" s="380"/>
      <c r="E127" s="380"/>
      <c r="F127" s="380"/>
      <c r="G127" s="380"/>
      <c r="H127" s="380"/>
      <c r="I127" s="380"/>
      <c r="J127" s="380"/>
      <c r="K127" s="380"/>
      <c r="L127" s="380"/>
      <c r="M127" s="380"/>
      <c r="N127" s="380"/>
      <c r="O127" s="380"/>
      <c r="P127" s="380"/>
      <c r="Q127" s="380"/>
      <c r="R127" s="380"/>
      <c r="S127" s="380"/>
      <c r="T127" s="380"/>
      <c r="U127" s="380"/>
      <c r="V127" s="380"/>
      <c r="W127" s="380"/>
      <c r="X127" s="380"/>
      <c r="Y127" s="380"/>
      <c r="Z127" s="380"/>
    </row>
    <row r="128" spans="1:26" x14ac:dyDescent="0.35">
      <c r="A128" s="380"/>
      <c r="B128" s="380"/>
      <c r="C128" s="380"/>
      <c r="D128" s="380"/>
      <c r="E128" s="380"/>
      <c r="F128" s="380"/>
      <c r="G128" s="380"/>
      <c r="H128" s="380"/>
      <c r="I128" s="380"/>
      <c r="J128" s="380"/>
      <c r="K128" s="380"/>
      <c r="L128" s="380"/>
      <c r="M128" s="380"/>
      <c r="N128" s="380"/>
      <c r="O128" s="380"/>
      <c r="P128" s="380"/>
      <c r="Q128" s="380"/>
      <c r="R128" s="380"/>
      <c r="S128" s="380"/>
      <c r="T128" s="380"/>
      <c r="U128" s="380"/>
      <c r="V128" s="380"/>
      <c r="W128" s="380"/>
      <c r="X128" s="380"/>
      <c r="Y128" s="380"/>
      <c r="Z128" s="380"/>
    </row>
    <row r="129" spans="1:26" x14ac:dyDescent="0.35">
      <c r="A129" s="380"/>
      <c r="B129" s="380"/>
      <c r="C129" s="380"/>
      <c r="D129" s="380"/>
      <c r="E129" s="380"/>
      <c r="F129" s="380"/>
      <c r="G129" s="380"/>
      <c r="H129" s="380"/>
      <c r="I129" s="380"/>
      <c r="J129" s="380"/>
      <c r="K129" s="380"/>
      <c r="L129" s="380"/>
      <c r="M129" s="380"/>
      <c r="N129" s="380"/>
      <c r="O129" s="380"/>
      <c r="P129" s="380"/>
      <c r="Q129" s="380"/>
      <c r="R129" s="380"/>
      <c r="S129" s="380"/>
      <c r="T129" s="380"/>
      <c r="U129" s="380"/>
      <c r="V129" s="380"/>
      <c r="W129" s="380"/>
      <c r="X129" s="380"/>
      <c r="Y129" s="380"/>
      <c r="Z129" s="380"/>
    </row>
    <row r="130" spans="1:26" x14ac:dyDescent="0.35">
      <c r="A130" s="380"/>
      <c r="B130" s="380"/>
      <c r="C130" s="380"/>
      <c r="D130" s="380"/>
      <c r="E130" s="380"/>
      <c r="F130" s="380"/>
      <c r="G130" s="380"/>
      <c r="H130" s="380"/>
      <c r="I130" s="380"/>
      <c r="J130" s="380"/>
      <c r="K130" s="380"/>
      <c r="L130" s="380"/>
      <c r="M130" s="380"/>
      <c r="N130" s="380"/>
      <c r="O130" s="380"/>
      <c r="P130" s="380"/>
      <c r="Q130" s="380"/>
      <c r="R130" s="380"/>
      <c r="S130" s="380"/>
      <c r="T130" s="380"/>
      <c r="U130" s="380"/>
      <c r="V130" s="380"/>
      <c r="W130" s="380"/>
      <c r="X130" s="380"/>
      <c r="Y130" s="380"/>
      <c r="Z130" s="380"/>
    </row>
    <row r="131" spans="1:26" x14ac:dyDescent="0.35">
      <c r="A131" s="380"/>
      <c r="B131" s="380"/>
      <c r="C131" s="380"/>
      <c r="D131" s="380"/>
      <c r="E131" s="380"/>
      <c r="F131" s="380"/>
      <c r="G131" s="380"/>
      <c r="H131" s="380"/>
      <c r="I131" s="380"/>
      <c r="J131" s="380"/>
      <c r="K131" s="380"/>
      <c r="L131" s="380"/>
      <c r="M131" s="380"/>
      <c r="N131" s="380"/>
      <c r="O131" s="380"/>
      <c r="P131" s="380"/>
      <c r="Q131" s="380"/>
      <c r="R131" s="380"/>
      <c r="S131" s="380"/>
      <c r="T131" s="380"/>
      <c r="U131" s="380"/>
      <c r="V131" s="380"/>
      <c r="W131" s="380"/>
      <c r="X131" s="380"/>
      <c r="Y131" s="380"/>
      <c r="Z131" s="380"/>
    </row>
    <row r="132" spans="1:26" x14ac:dyDescent="0.35">
      <c r="A132" s="380"/>
      <c r="B132" s="380"/>
      <c r="C132" s="380"/>
      <c r="D132" s="380"/>
      <c r="E132" s="380"/>
      <c r="F132" s="380"/>
      <c r="G132" s="380"/>
      <c r="H132" s="380"/>
      <c r="I132" s="380"/>
      <c r="J132" s="380"/>
      <c r="K132" s="380"/>
      <c r="L132" s="380"/>
      <c r="M132" s="380"/>
      <c r="N132" s="380"/>
      <c r="O132" s="380"/>
      <c r="P132" s="380"/>
      <c r="Q132" s="380"/>
      <c r="R132" s="380"/>
      <c r="S132" s="380"/>
      <c r="T132" s="380"/>
      <c r="U132" s="380"/>
      <c r="V132" s="380"/>
      <c r="W132" s="380"/>
      <c r="X132" s="380"/>
      <c r="Y132" s="380"/>
      <c r="Z132" s="380"/>
    </row>
    <row r="133" spans="1:26" x14ac:dyDescent="0.35">
      <c r="A133" s="380"/>
      <c r="B133" s="380"/>
      <c r="C133" s="380"/>
      <c r="D133" s="380"/>
      <c r="E133" s="380"/>
      <c r="F133" s="380"/>
      <c r="G133" s="380"/>
      <c r="H133" s="380"/>
      <c r="I133" s="380"/>
      <c r="J133" s="380"/>
      <c r="K133" s="380"/>
      <c r="L133" s="380"/>
      <c r="M133" s="380"/>
      <c r="N133" s="380"/>
      <c r="O133" s="380"/>
      <c r="P133" s="380"/>
      <c r="Q133" s="380"/>
      <c r="R133" s="380"/>
      <c r="S133" s="380"/>
      <c r="T133" s="380"/>
      <c r="U133" s="380"/>
      <c r="V133" s="380"/>
      <c r="W133" s="380"/>
      <c r="X133" s="380"/>
      <c r="Y133" s="380"/>
      <c r="Z133" s="380"/>
    </row>
    <row r="134" spans="1:26" x14ac:dyDescent="0.35">
      <c r="A134" s="380"/>
      <c r="B134" s="380"/>
      <c r="C134" s="380"/>
      <c r="D134" s="380"/>
      <c r="E134" s="380"/>
      <c r="F134" s="380"/>
      <c r="G134" s="380"/>
      <c r="H134" s="380"/>
      <c r="I134" s="380"/>
      <c r="J134" s="380"/>
      <c r="K134" s="380"/>
      <c r="L134" s="380"/>
      <c r="M134" s="380"/>
      <c r="N134" s="380"/>
      <c r="O134" s="380"/>
      <c r="P134" s="380"/>
      <c r="Q134" s="380"/>
      <c r="R134" s="380"/>
      <c r="S134" s="380"/>
      <c r="T134" s="380"/>
      <c r="U134" s="380"/>
      <c r="V134" s="380"/>
      <c r="W134" s="380"/>
      <c r="X134" s="380"/>
      <c r="Y134" s="380"/>
      <c r="Z134" s="380"/>
    </row>
    <row r="135" spans="1:26" x14ac:dyDescent="0.35">
      <c r="A135" s="380"/>
      <c r="B135" s="380"/>
      <c r="C135" s="380"/>
      <c r="D135" s="380"/>
      <c r="E135" s="380"/>
      <c r="F135" s="380"/>
      <c r="G135" s="380"/>
      <c r="H135" s="380"/>
      <c r="I135" s="380"/>
      <c r="J135" s="380"/>
      <c r="K135" s="380"/>
      <c r="L135" s="380"/>
      <c r="M135" s="380"/>
      <c r="N135" s="380"/>
      <c r="O135" s="380"/>
      <c r="P135" s="380"/>
      <c r="Q135" s="380"/>
      <c r="R135" s="380"/>
      <c r="S135" s="380"/>
      <c r="T135" s="380"/>
      <c r="U135" s="380"/>
      <c r="V135" s="380"/>
      <c r="W135" s="380"/>
      <c r="X135" s="380"/>
      <c r="Y135" s="380"/>
      <c r="Z135" s="380"/>
    </row>
    <row r="136" spans="1:26" x14ac:dyDescent="0.35">
      <c r="A136" s="380"/>
      <c r="B136" s="380"/>
      <c r="C136" s="380"/>
      <c r="D136" s="380"/>
      <c r="E136" s="380"/>
      <c r="F136" s="380"/>
      <c r="G136" s="380"/>
      <c r="H136" s="380"/>
      <c r="I136" s="380"/>
      <c r="J136" s="380"/>
      <c r="K136" s="380"/>
      <c r="L136" s="380"/>
      <c r="M136" s="380"/>
      <c r="N136" s="380"/>
      <c r="O136" s="380"/>
      <c r="P136" s="380"/>
      <c r="Q136" s="380"/>
      <c r="R136" s="380"/>
      <c r="S136" s="380"/>
      <c r="T136" s="380"/>
      <c r="U136" s="380"/>
      <c r="V136" s="380"/>
      <c r="W136" s="380"/>
      <c r="X136" s="380"/>
      <c r="Y136" s="380"/>
      <c r="Z136" s="380"/>
    </row>
    <row r="137" spans="1:26" x14ac:dyDescent="0.35">
      <c r="A137" s="380"/>
      <c r="B137" s="380"/>
      <c r="C137" s="380"/>
      <c r="D137" s="380"/>
      <c r="E137" s="380"/>
      <c r="F137" s="380"/>
      <c r="G137" s="380"/>
      <c r="H137" s="380"/>
      <c r="I137" s="380"/>
      <c r="J137" s="380"/>
      <c r="K137" s="380"/>
      <c r="L137" s="380"/>
      <c r="M137" s="380"/>
      <c r="N137" s="380"/>
      <c r="O137" s="380"/>
      <c r="P137" s="380"/>
      <c r="Q137" s="380"/>
      <c r="R137" s="380"/>
      <c r="S137" s="380"/>
      <c r="T137" s="380"/>
      <c r="U137" s="380"/>
      <c r="V137" s="380"/>
      <c r="W137" s="380"/>
      <c r="X137" s="380"/>
      <c r="Y137" s="380"/>
      <c r="Z137" s="380"/>
    </row>
    <row r="138" spans="1:26" x14ac:dyDescent="0.35">
      <c r="A138" s="380"/>
      <c r="B138" s="380"/>
      <c r="C138" s="380"/>
      <c r="D138" s="380"/>
      <c r="E138" s="380"/>
      <c r="F138" s="380"/>
      <c r="G138" s="380"/>
      <c r="H138" s="380"/>
      <c r="I138" s="380"/>
      <c r="J138" s="380"/>
      <c r="K138" s="380"/>
      <c r="L138" s="380"/>
      <c r="M138" s="380"/>
      <c r="N138" s="380"/>
      <c r="O138" s="380"/>
      <c r="P138" s="380"/>
      <c r="Q138" s="380"/>
      <c r="R138" s="380"/>
      <c r="S138" s="380"/>
      <c r="T138" s="380"/>
      <c r="U138" s="380"/>
      <c r="V138" s="380"/>
      <c r="W138" s="380"/>
      <c r="X138" s="380"/>
      <c r="Y138" s="380"/>
      <c r="Z138" s="380"/>
    </row>
    <row r="139" spans="1:26" x14ac:dyDescent="0.35">
      <c r="A139" s="380"/>
      <c r="B139" s="380"/>
      <c r="C139" s="380"/>
      <c r="D139" s="380"/>
      <c r="E139" s="380"/>
      <c r="F139" s="380"/>
      <c r="G139" s="380"/>
      <c r="H139" s="380"/>
      <c r="I139" s="380"/>
      <c r="J139" s="380"/>
      <c r="K139" s="380"/>
      <c r="L139" s="380"/>
      <c r="M139" s="380"/>
      <c r="N139" s="380"/>
      <c r="O139" s="380"/>
      <c r="P139" s="380"/>
      <c r="Q139" s="380"/>
      <c r="R139" s="380"/>
      <c r="S139" s="380"/>
      <c r="T139" s="380"/>
      <c r="U139" s="380"/>
      <c r="V139" s="380"/>
      <c r="W139" s="380"/>
      <c r="X139" s="380"/>
      <c r="Y139" s="380"/>
      <c r="Z139" s="380"/>
    </row>
    <row r="140" spans="1:26" x14ac:dyDescent="0.35">
      <c r="A140" s="380"/>
      <c r="B140" s="380"/>
      <c r="C140" s="380"/>
      <c r="D140" s="380"/>
      <c r="E140" s="380"/>
      <c r="F140" s="380"/>
      <c r="G140" s="380"/>
      <c r="H140" s="380"/>
      <c r="I140" s="380"/>
      <c r="J140" s="380"/>
      <c r="K140" s="380"/>
      <c r="L140" s="380"/>
      <c r="M140" s="380"/>
      <c r="N140" s="380"/>
      <c r="O140" s="380"/>
      <c r="P140" s="380"/>
      <c r="Q140" s="380"/>
      <c r="R140" s="380"/>
      <c r="S140" s="380"/>
      <c r="T140" s="380"/>
      <c r="U140" s="380"/>
      <c r="V140" s="380"/>
      <c r="W140" s="380"/>
      <c r="X140" s="380"/>
      <c r="Y140" s="380"/>
      <c r="Z140" s="380"/>
    </row>
    <row r="141" spans="1:26" x14ac:dyDescent="0.35">
      <c r="A141" s="380"/>
      <c r="B141" s="380"/>
      <c r="C141" s="380"/>
      <c r="D141" s="380"/>
      <c r="E141" s="380"/>
      <c r="F141" s="380"/>
      <c r="G141" s="380"/>
      <c r="H141" s="380"/>
      <c r="I141" s="380"/>
      <c r="J141" s="380"/>
      <c r="K141" s="380"/>
      <c r="L141" s="380"/>
      <c r="M141" s="380"/>
      <c r="N141" s="380"/>
      <c r="O141" s="380"/>
      <c r="P141" s="380"/>
      <c r="Q141" s="380"/>
      <c r="R141" s="380"/>
      <c r="S141" s="380"/>
      <c r="T141" s="380"/>
      <c r="U141" s="380"/>
      <c r="V141" s="380"/>
      <c r="W141" s="380"/>
      <c r="X141" s="380"/>
      <c r="Y141" s="380"/>
      <c r="Z141" s="380"/>
    </row>
    <row r="142" spans="1:26" x14ac:dyDescent="0.35">
      <c r="A142" s="380"/>
      <c r="B142" s="380"/>
      <c r="C142" s="380"/>
      <c r="D142" s="380"/>
      <c r="E142" s="380"/>
      <c r="F142" s="380"/>
      <c r="G142" s="380"/>
      <c r="H142" s="380"/>
      <c r="I142" s="380"/>
      <c r="J142" s="380"/>
      <c r="K142" s="380"/>
      <c r="L142" s="380"/>
      <c r="M142" s="380"/>
      <c r="N142" s="380"/>
      <c r="O142" s="380"/>
      <c r="P142" s="380"/>
      <c r="Q142" s="380"/>
      <c r="R142" s="380"/>
      <c r="S142" s="380"/>
      <c r="T142" s="380"/>
      <c r="U142" s="380"/>
      <c r="V142" s="380"/>
      <c r="W142" s="380"/>
      <c r="X142" s="380"/>
      <c r="Y142" s="380"/>
      <c r="Z142" s="380"/>
    </row>
    <row r="143" spans="1:26" x14ac:dyDescent="0.35">
      <c r="A143" s="380"/>
      <c r="B143" s="380"/>
      <c r="C143" s="380"/>
      <c r="D143" s="380"/>
      <c r="E143" s="380"/>
      <c r="F143" s="380"/>
      <c r="G143" s="380"/>
      <c r="H143" s="380"/>
      <c r="I143" s="380"/>
      <c r="J143" s="380"/>
      <c r="K143" s="380"/>
      <c r="L143" s="380"/>
      <c r="M143" s="380"/>
      <c r="N143" s="380"/>
      <c r="O143" s="380"/>
      <c r="P143" s="380"/>
      <c r="Q143" s="380"/>
      <c r="R143" s="380"/>
      <c r="S143" s="380"/>
      <c r="T143" s="380"/>
      <c r="U143" s="380"/>
      <c r="V143" s="380"/>
      <c r="W143" s="380"/>
      <c r="X143" s="380"/>
      <c r="Y143" s="380"/>
      <c r="Z143" s="380"/>
    </row>
    <row r="144" spans="1:26" x14ac:dyDescent="0.35">
      <c r="A144" s="380"/>
      <c r="B144" s="380"/>
      <c r="C144" s="380"/>
      <c r="D144" s="380"/>
      <c r="E144" s="380"/>
      <c r="F144" s="380"/>
      <c r="G144" s="380"/>
      <c r="H144" s="380"/>
      <c r="I144" s="380"/>
      <c r="J144" s="380"/>
      <c r="K144" s="380"/>
      <c r="L144" s="380"/>
      <c r="M144" s="380"/>
      <c r="N144" s="380"/>
      <c r="O144" s="380"/>
      <c r="P144" s="380"/>
      <c r="Q144" s="380"/>
      <c r="R144" s="380"/>
      <c r="S144" s="380"/>
      <c r="T144" s="380"/>
      <c r="U144" s="380"/>
      <c r="V144" s="380"/>
      <c r="W144" s="380"/>
      <c r="X144" s="380"/>
      <c r="Y144" s="380"/>
      <c r="Z144" s="380"/>
    </row>
    <row r="145" spans="1:26" x14ac:dyDescent="0.35">
      <c r="A145" s="380"/>
      <c r="B145" s="380"/>
      <c r="C145" s="380"/>
      <c r="D145" s="380"/>
      <c r="E145" s="380"/>
      <c r="F145" s="380"/>
      <c r="G145" s="380"/>
      <c r="H145" s="380"/>
      <c r="I145" s="380"/>
      <c r="J145" s="380"/>
      <c r="K145" s="380"/>
      <c r="L145" s="380"/>
      <c r="M145" s="380"/>
      <c r="N145" s="380"/>
      <c r="O145" s="380"/>
      <c r="P145" s="380"/>
      <c r="Q145" s="380"/>
      <c r="R145" s="380"/>
      <c r="S145" s="380"/>
      <c r="T145" s="380"/>
      <c r="U145" s="380"/>
      <c r="V145" s="380"/>
      <c r="W145" s="380"/>
      <c r="X145" s="380"/>
      <c r="Y145" s="380"/>
      <c r="Z145" s="380"/>
    </row>
    <row r="146" spans="1:26" x14ac:dyDescent="0.35">
      <c r="A146" s="380"/>
      <c r="B146" s="380"/>
      <c r="C146" s="380"/>
      <c r="D146" s="380"/>
      <c r="E146" s="380"/>
      <c r="F146" s="380"/>
      <c r="G146" s="380"/>
      <c r="H146" s="380"/>
      <c r="I146" s="380"/>
      <c r="J146" s="380"/>
      <c r="K146" s="380"/>
      <c r="L146" s="380"/>
      <c r="M146" s="380"/>
      <c r="N146" s="380"/>
      <c r="O146" s="380"/>
      <c r="P146" s="380"/>
      <c r="Q146" s="380"/>
      <c r="R146" s="380"/>
      <c r="S146" s="380"/>
      <c r="T146" s="380"/>
      <c r="U146" s="380"/>
      <c r="V146" s="380"/>
      <c r="W146" s="380"/>
      <c r="X146" s="380"/>
      <c r="Y146" s="380"/>
      <c r="Z146" s="380"/>
    </row>
    <row r="147" spans="1:26" x14ac:dyDescent="0.35">
      <c r="A147" s="380"/>
      <c r="B147" s="380"/>
      <c r="C147" s="380"/>
      <c r="D147" s="380"/>
      <c r="E147" s="380"/>
      <c r="F147" s="380"/>
      <c r="G147" s="380"/>
      <c r="H147" s="380"/>
      <c r="I147" s="380"/>
      <c r="J147" s="380"/>
      <c r="K147" s="380"/>
      <c r="L147" s="380"/>
      <c r="M147" s="380"/>
      <c r="N147" s="380"/>
      <c r="O147" s="380"/>
      <c r="P147" s="380"/>
      <c r="Q147" s="380"/>
      <c r="R147" s="380"/>
      <c r="S147" s="380"/>
      <c r="T147" s="380"/>
      <c r="U147" s="380"/>
      <c r="V147" s="380"/>
      <c r="W147" s="380"/>
      <c r="X147" s="380"/>
      <c r="Y147" s="380"/>
      <c r="Z147" s="380"/>
    </row>
    <row r="148" spans="1:26" x14ac:dyDescent="0.35">
      <c r="A148" s="380"/>
      <c r="B148" s="380"/>
      <c r="C148" s="380"/>
      <c r="D148" s="380"/>
      <c r="E148" s="380"/>
      <c r="F148" s="380"/>
      <c r="G148" s="380"/>
      <c r="H148" s="380"/>
      <c r="I148" s="380"/>
      <c r="J148" s="380"/>
      <c r="K148" s="380"/>
      <c r="L148" s="380"/>
      <c r="M148" s="380"/>
      <c r="N148" s="380"/>
      <c r="O148" s="380"/>
      <c r="P148" s="380"/>
      <c r="Q148" s="380"/>
      <c r="R148" s="380"/>
      <c r="S148" s="380"/>
      <c r="T148" s="380"/>
      <c r="U148" s="380"/>
      <c r="V148" s="380"/>
      <c r="W148" s="380"/>
      <c r="X148" s="380"/>
      <c r="Y148" s="380"/>
      <c r="Z148" s="380"/>
    </row>
    <row r="149" spans="1:26" x14ac:dyDescent="0.35">
      <c r="A149" s="380"/>
      <c r="B149" s="380"/>
      <c r="C149" s="380"/>
      <c r="D149" s="380"/>
      <c r="E149" s="380"/>
      <c r="F149" s="380"/>
      <c r="G149" s="380"/>
      <c r="H149" s="380"/>
      <c r="I149" s="380"/>
      <c r="J149" s="380"/>
      <c r="K149" s="380"/>
      <c r="L149" s="380"/>
      <c r="M149" s="380"/>
      <c r="N149" s="380"/>
      <c r="O149" s="380"/>
      <c r="P149" s="380"/>
      <c r="Q149" s="380"/>
      <c r="R149" s="380"/>
      <c r="S149" s="380"/>
      <c r="T149" s="380"/>
      <c r="U149" s="380"/>
      <c r="V149" s="380"/>
      <c r="W149" s="380"/>
      <c r="X149" s="380"/>
      <c r="Y149" s="380"/>
      <c r="Z149" s="380"/>
    </row>
    <row r="150" spans="1:26" x14ac:dyDescent="0.35">
      <c r="A150" s="380"/>
      <c r="B150" s="380"/>
      <c r="C150" s="380"/>
      <c r="D150" s="380"/>
      <c r="E150" s="380"/>
      <c r="F150" s="380"/>
      <c r="G150" s="380"/>
      <c r="H150" s="380"/>
      <c r="I150" s="380"/>
      <c r="J150" s="380"/>
      <c r="K150" s="380"/>
      <c r="L150" s="380"/>
      <c r="M150" s="380"/>
      <c r="N150" s="380"/>
      <c r="O150" s="380"/>
      <c r="P150" s="380"/>
      <c r="Q150" s="380"/>
      <c r="R150" s="380"/>
      <c r="S150" s="380"/>
      <c r="T150" s="380"/>
      <c r="U150" s="380"/>
      <c r="V150" s="380"/>
      <c r="W150" s="380"/>
      <c r="X150" s="380"/>
      <c r="Y150" s="380"/>
      <c r="Z150" s="380"/>
    </row>
    <row r="151" spans="1:26" x14ac:dyDescent="0.35">
      <c r="A151" s="380"/>
      <c r="B151" s="380"/>
      <c r="C151" s="380"/>
      <c r="D151" s="380"/>
      <c r="E151" s="380"/>
      <c r="F151" s="380"/>
      <c r="G151" s="380"/>
      <c r="H151" s="380"/>
      <c r="I151" s="380"/>
      <c r="J151" s="380"/>
      <c r="K151" s="380"/>
      <c r="L151" s="380"/>
      <c r="M151" s="380"/>
      <c r="N151" s="380"/>
      <c r="O151" s="380"/>
      <c r="P151" s="380"/>
      <c r="Q151" s="380"/>
      <c r="R151" s="380"/>
      <c r="S151" s="380"/>
      <c r="T151" s="380"/>
      <c r="U151" s="380"/>
      <c r="V151" s="380"/>
      <c r="W151" s="380"/>
      <c r="X151" s="380"/>
      <c r="Y151" s="380"/>
      <c r="Z151" s="380"/>
    </row>
    <row r="152" spans="1:26" x14ac:dyDescent="0.35">
      <c r="A152" s="380"/>
      <c r="B152" s="380"/>
      <c r="C152" s="380"/>
      <c r="D152" s="380"/>
      <c r="E152" s="380"/>
      <c r="F152" s="380"/>
      <c r="G152" s="380"/>
      <c r="H152" s="380"/>
      <c r="I152" s="380"/>
      <c r="J152" s="380"/>
      <c r="K152" s="380"/>
      <c r="L152" s="380"/>
      <c r="M152" s="380"/>
      <c r="N152" s="380"/>
      <c r="O152" s="380"/>
      <c r="P152" s="380"/>
      <c r="Q152" s="380"/>
      <c r="R152" s="380"/>
      <c r="S152" s="380"/>
      <c r="T152" s="380"/>
      <c r="U152" s="380"/>
      <c r="V152" s="380"/>
      <c r="W152" s="380"/>
      <c r="X152" s="380"/>
      <c r="Y152" s="380"/>
      <c r="Z152" s="380"/>
    </row>
    <row r="153" spans="1:26" x14ac:dyDescent="0.35">
      <c r="A153" s="380"/>
      <c r="B153" s="380"/>
      <c r="C153" s="380"/>
      <c r="D153" s="380"/>
      <c r="E153" s="380"/>
      <c r="F153" s="380"/>
      <c r="G153" s="380"/>
      <c r="H153" s="380"/>
      <c r="I153" s="380"/>
      <c r="J153" s="380"/>
      <c r="K153" s="380"/>
      <c r="L153" s="380"/>
      <c r="M153" s="380"/>
      <c r="N153" s="380"/>
      <c r="O153" s="380"/>
      <c r="P153" s="380"/>
      <c r="Q153" s="380"/>
      <c r="R153" s="380"/>
      <c r="S153" s="380"/>
      <c r="T153" s="380"/>
      <c r="U153" s="380"/>
      <c r="V153" s="380"/>
      <c r="W153" s="380"/>
      <c r="X153" s="380"/>
      <c r="Y153" s="380"/>
      <c r="Z153" s="380"/>
    </row>
    <row r="154" spans="1:26" x14ac:dyDescent="0.35">
      <c r="A154" s="380"/>
      <c r="B154" s="380"/>
      <c r="C154" s="380"/>
      <c r="D154" s="380"/>
      <c r="E154" s="380"/>
      <c r="F154" s="380"/>
      <c r="G154" s="380"/>
      <c r="H154" s="380"/>
      <c r="I154" s="380"/>
      <c r="J154" s="380"/>
      <c r="K154" s="380"/>
      <c r="L154" s="380"/>
      <c r="M154" s="380"/>
      <c r="N154" s="380"/>
      <c r="O154" s="380"/>
      <c r="P154" s="380"/>
      <c r="Q154" s="380"/>
      <c r="R154" s="380"/>
      <c r="S154" s="380"/>
      <c r="T154" s="380"/>
      <c r="U154" s="380"/>
      <c r="V154" s="380"/>
      <c r="W154" s="380"/>
      <c r="X154" s="380"/>
      <c r="Y154" s="380"/>
      <c r="Z154" s="380"/>
    </row>
    <row r="155" spans="1:26" x14ac:dyDescent="0.35">
      <c r="A155" s="380"/>
      <c r="B155" s="380"/>
      <c r="C155" s="380"/>
      <c r="D155" s="380"/>
      <c r="E155" s="380"/>
      <c r="F155" s="380"/>
      <c r="G155" s="380"/>
      <c r="H155" s="380"/>
      <c r="I155" s="380"/>
      <c r="J155" s="380"/>
      <c r="K155" s="380"/>
      <c r="L155" s="380"/>
      <c r="M155" s="380"/>
      <c r="N155" s="380"/>
      <c r="O155" s="380"/>
      <c r="P155" s="380"/>
      <c r="Q155" s="380"/>
      <c r="R155" s="380"/>
      <c r="S155" s="380"/>
      <c r="T155" s="380"/>
      <c r="U155" s="380"/>
      <c r="V155" s="380"/>
      <c r="W155" s="380"/>
      <c r="X155" s="380"/>
      <c r="Y155" s="380"/>
      <c r="Z155" s="380"/>
    </row>
    <row r="156" spans="1:26" x14ac:dyDescent="0.35">
      <c r="A156" s="380"/>
      <c r="B156" s="380"/>
      <c r="C156" s="380"/>
      <c r="D156" s="380"/>
      <c r="E156" s="380"/>
      <c r="F156" s="380"/>
      <c r="G156" s="380"/>
      <c r="H156" s="380"/>
      <c r="I156" s="380"/>
      <c r="J156" s="380"/>
      <c r="K156" s="380"/>
      <c r="L156" s="380"/>
      <c r="M156" s="380"/>
      <c r="N156" s="380"/>
      <c r="O156" s="380"/>
      <c r="P156" s="380"/>
      <c r="Q156" s="380"/>
      <c r="R156" s="380"/>
      <c r="S156" s="380"/>
      <c r="T156" s="380"/>
      <c r="U156" s="380"/>
      <c r="V156" s="380"/>
      <c r="W156" s="380"/>
      <c r="X156" s="380"/>
      <c r="Y156" s="380"/>
      <c r="Z156" s="380"/>
    </row>
    <row r="157" spans="1:26" x14ac:dyDescent="0.35">
      <c r="A157" s="380"/>
      <c r="B157" s="380"/>
      <c r="C157" s="380"/>
      <c r="D157" s="380"/>
      <c r="E157" s="380"/>
      <c r="F157" s="380"/>
      <c r="G157" s="380"/>
      <c r="H157" s="380"/>
      <c r="I157" s="380"/>
      <c r="J157" s="380"/>
      <c r="K157" s="380"/>
      <c r="L157" s="380"/>
      <c r="M157" s="380"/>
      <c r="N157" s="380"/>
      <c r="O157" s="380"/>
      <c r="P157" s="380"/>
      <c r="Q157" s="380"/>
      <c r="R157" s="380"/>
      <c r="S157" s="380"/>
      <c r="T157" s="380"/>
      <c r="U157" s="380"/>
      <c r="V157" s="380"/>
      <c r="W157" s="380"/>
      <c r="X157" s="380"/>
      <c r="Y157" s="380"/>
      <c r="Z157" s="380"/>
    </row>
    <row r="158" spans="1:26" x14ac:dyDescent="0.35">
      <c r="A158" s="380"/>
      <c r="B158" s="380"/>
      <c r="C158" s="380"/>
      <c r="D158" s="380"/>
      <c r="E158" s="380"/>
      <c r="F158" s="380"/>
      <c r="G158" s="380"/>
      <c r="H158" s="380"/>
      <c r="I158" s="380"/>
      <c r="J158" s="380"/>
      <c r="K158" s="380"/>
      <c r="L158" s="380"/>
      <c r="M158" s="380"/>
      <c r="N158" s="380"/>
      <c r="O158" s="380"/>
      <c r="P158" s="380"/>
      <c r="Q158" s="380"/>
      <c r="R158" s="380"/>
      <c r="S158" s="380"/>
      <c r="T158" s="380"/>
      <c r="U158" s="380"/>
      <c r="V158" s="380"/>
      <c r="W158" s="380"/>
      <c r="X158" s="380"/>
      <c r="Y158" s="380"/>
      <c r="Z158" s="380"/>
    </row>
    <row r="159" spans="1:26" x14ac:dyDescent="0.35">
      <c r="A159" s="380"/>
      <c r="B159" s="380"/>
      <c r="C159" s="380"/>
      <c r="D159" s="380"/>
      <c r="E159" s="380"/>
      <c r="F159" s="380"/>
      <c r="G159" s="380"/>
      <c r="H159" s="380"/>
      <c r="I159" s="380"/>
      <c r="J159" s="380"/>
      <c r="K159" s="380"/>
      <c r="L159" s="380"/>
      <c r="M159" s="380"/>
      <c r="N159" s="380"/>
      <c r="O159" s="380"/>
      <c r="P159" s="380"/>
      <c r="Q159" s="380"/>
      <c r="R159" s="380"/>
      <c r="S159" s="380"/>
      <c r="T159" s="380"/>
      <c r="U159" s="380"/>
      <c r="V159" s="380"/>
      <c r="W159" s="380"/>
      <c r="X159" s="380"/>
      <c r="Y159" s="380"/>
      <c r="Z159" s="380"/>
    </row>
    <row r="160" spans="1:26" x14ac:dyDescent="0.35">
      <c r="A160" s="380"/>
      <c r="B160" s="380"/>
      <c r="C160" s="380"/>
      <c r="D160" s="380"/>
      <c r="E160" s="380"/>
      <c r="F160" s="380"/>
      <c r="G160" s="380"/>
      <c r="H160" s="380"/>
      <c r="I160" s="380"/>
      <c r="J160" s="380"/>
      <c r="K160" s="380"/>
      <c r="L160" s="380"/>
      <c r="M160" s="380"/>
      <c r="N160" s="380"/>
      <c r="O160" s="380"/>
      <c r="P160" s="380"/>
      <c r="Q160" s="380"/>
      <c r="R160" s="380"/>
      <c r="S160" s="380"/>
      <c r="T160" s="380"/>
      <c r="U160" s="380"/>
      <c r="V160" s="380"/>
      <c r="W160" s="380"/>
      <c r="X160" s="380"/>
      <c r="Y160" s="380"/>
      <c r="Z160" s="380"/>
    </row>
    <row r="161" spans="1:26" x14ac:dyDescent="0.35">
      <c r="A161" s="380"/>
      <c r="B161" s="380"/>
      <c r="C161" s="380"/>
      <c r="D161" s="380"/>
      <c r="E161" s="380"/>
      <c r="F161" s="380"/>
      <c r="G161" s="380"/>
      <c r="H161" s="380"/>
      <c r="I161" s="380"/>
      <c r="J161" s="380"/>
      <c r="K161" s="380"/>
      <c r="L161" s="380"/>
      <c r="M161" s="380"/>
      <c r="N161" s="380"/>
      <c r="O161" s="380"/>
      <c r="P161" s="380"/>
      <c r="Q161" s="380"/>
      <c r="R161" s="380"/>
      <c r="S161" s="380"/>
      <c r="T161" s="380"/>
      <c r="U161" s="380"/>
      <c r="V161" s="380"/>
      <c r="W161" s="380"/>
      <c r="X161" s="380"/>
      <c r="Y161" s="380"/>
      <c r="Z161" s="380"/>
    </row>
    <row r="162" spans="1:26" x14ac:dyDescent="0.35">
      <c r="A162" s="380"/>
      <c r="B162" s="380"/>
      <c r="C162" s="380"/>
      <c r="D162" s="380"/>
      <c r="E162" s="380"/>
      <c r="F162" s="380"/>
      <c r="G162" s="380"/>
      <c r="H162" s="380"/>
      <c r="I162" s="380"/>
      <c r="J162" s="380"/>
      <c r="K162" s="380"/>
      <c r="L162" s="380"/>
      <c r="M162" s="380"/>
      <c r="N162" s="380"/>
      <c r="O162" s="380"/>
      <c r="P162" s="380"/>
      <c r="Q162" s="380"/>
      <c r="R162" s="380"/>
      <c r="S162" s="380"/>
      <c r="T162" s="380"/>
      <c r="U162" s="380"/>
      <c r="V162" s="380"/>
      <c r="W162" s="380"/>
      <c r="X162" s="380"/>
      <c r="Y162" s="380"/>
      <c r="Z162" s="380"/>
    </row>
    <row r="163" spans="1:26" x14ac:dyDescent="0.35">
      <c r="A163" s="380"/>
      <c r="B163" s="380"/>
      <c r="C163" s="380"/>
      <c r="D163" s="380"/>
      <c r="E163" s="380"/>
      <c r="F163" s="380"/>
      <c r="G163" s="380"/>
      <c r="H163" s="380"/>
      <c r="I163" s="380"/>
      <c r="J163" s="380"/>
      <c r="K163" s="380"/>
      <c r="L163" s="380"/>
      <c r="M163" s="380"/>
      <c r="N163" s="380"/>
      <c r="O163" s="380"/>
      <c r="P163" s="380"/>
      <c r="Q163" s="380"/>
      <c r="R163" s="380"/>
      <c r="S163" s="380"/>
      <c r="T163" s="380"/>
      <c r="U163" s="380"/>
      <c r="V163" s="380"/>
      <c r="W163" s="380"/>
      <c r="X163" s="380"/>
      <c r="Y163" s="380"/>
      <c r="Z163" s="380"/>
    </row>
    <row r="164" spans="1:26" x14ac:dyDescent="0.35">
      <c r="A164" s="380"/>
      <c r="B164" s="380"/>
      <c r="C164" s="380"/>
      <c r="D164" s="380"/>
      <c r="E164" s="380"/>
      <c r="F164" s="380"/>
      <c r="G164" s="380"/>
      <c r="H164" s="380"/>
      <c r="I164" s="380"/>
      <c r="J164" s="380"/>
      <c r="K164" s="380"/>
      <c r="L164" s="380"/>
      <c r="M164" s="380"/>
      <c r="N164" s="380"/>
      <c r="O164" s="380"/>
      <c r="P164" s="380"/>
      <c r="Q164" s="380"/>
      <c r="R164" s="380"/>
      <c r="S164" s="380"/>
      <c r="T164" s="380"/>
      <c r="U164" s="380"/>
      <c r="V164" s="380"/>
      <c r="W164" s="380"/>
      <c r="X164" s="380"/>
      <c r="Y164" s="380"/>
      <c r="Z164" s="380"/>
    </row>
    <row r="165" spans="1:26" x14ac:dyDescent="0.35">
      <c r="A165" s="380"/>
      <c r="B165" s="380"/>
      <c r="C165" s="380"/>
      <c r="D165" s="380"/>
      <c r="E165" s="380"/>
      <c r="F165" s="380"/>
      <c r="G165" s="380"/>
      <c r="H165" s="380"/>
      <c r="I165" s="380"/>
      <c r="J165" s="380"/>
      <c r="K165" s="380"/>
      <c r="L165" s="380"/>
      <c r="M165" s="380"/>
      <c r="N165" s="380"/>
      <c r="O165" s="380"/>
      <c r="P165" s="380"/>
      <c r="Q165" s="380"/>
      <c r="R165" s="380"/>
      <c r="S165" s="380"/>
      <c r="T165" s="380"/>
      <c r="U165" s="380"/>
      <c r="V165" s="380"/>
      <c r="W165" s="380"/>
      <c r="X165" s="380"/>
      <c r="Y165" s="380"/>
      <c r="Z165" s="380"/>
    </row>
    <row r="166" spans="1:26" x14ac:dyDescent="0.35">
      <c r="A166" s="380"/>
      <c r="B166" s="380"/>
      <c r="C166" s="380"/>
      <c r="D166" s="380"/>
      <c r="E166" s="380"/>
      <c r="F166" s="380"/>
      <c r="G166" s="380"/>
      <c r="H166" s="380"/>
      <c r="I166" s="380"/>
      <c r="J166" s="380"/>
      <c r="K166" s="380"/>
      <c r="L166" s="380"/>
      <c r="M166" s="380"/>
      <c r="N166" s="380"/>
      <c r="O166" s="380"/>
      <c r="P166" s="380"/>
      <c r="Q166" s="380"/>
      <c r="R166" s="380"/>
      <c r="S166" s="380"/>
      <c r="T166" s="380"/>
      <c r="U166" s="380"/>
      <c r="V166" s="380"/>
      <c r="W166" s="380"/>
      <c r="X166" s="380"/>
      <c r="Y166" s="380"/>
      <c r="Z166" s="380"/>
    </row>
    <row r="167" spans="1:26" x14ac:dyDescent="0.35">
      <c r="A167" s="380"/>
      <c r="B167" s="380"/>
      <c r="C167" s="380"/>
      <c r="D167" s="380"/>
      <c r="E167" s="380"/>
      <c r="F167" s="380"/>
      <c r="G167" s="380"/>
      <c r="H167" s="380"/>
      <c r="I167" s="380"/>
      <c r="J167" s="380"/>
      <c r="K167" s="380"/>
      <c r="L167" s="380"/>
      <c r="M167" s="380"/>
      <c r="N167" s="380"/>
      <c r="O167" s="380"/>
      <c r="P167" s="380"/>
      <c r="Q167" s="380"/>
      <c r="R167" s="380"/>
      <c r="S167" s="380"/>
      <c r="T167" s="380"/>
      <c r="U167" s="380"/>
      <c r="V167" s="380"/>
      <c r="W167" s="380"/>
      <c r="X167" s="380"/>
      <c r="Y167" s="380"/>
      <c r="Z167" s="380"/>
    </row>
    <row r="168" spans="1:26" x14ac:dyDescent="0.35">
      <c r="A168" s="380"/>
      <c r="B168" s="380"/>
      <c r="C168" s="380"/>
      <c r="D168" s="380"/>
      <c r="E168" s="380"/>
      <c r="F168" s="380"/>
      <c r="G168" s="380"/>
      <c r="H168" s="380"/>
      <c r="I168" s="380"/>
      <c r="J168" s="380"/>
      <c r="K168" s="380"/>
      <c r="L168" s="380"/>
      <c r="M168" s="380"/>
      <c r="N168" s="380"/>
      <c r="O168" s="380"/>
      <c r="P168" s="380"/>
      <c r="Q168" s="380"/>
      <c r="R168" s="380"/>
      <c r="S168" s="380"/>
      <c r="T168" s="380"/>
      <c r="U168" s="380"/>
      <c r="V168" s="380"/>
      <c r="W168" s="380"/>
      <c r="X168" s="380"/>
      <c r="Y168" s="380"/>
      <c r="Z168" s="380"/>
    </row>
    <row r="169" spans="1:26" x14ac:dyDescent="0.35">
      <c r="A169" s="380"/>
      <c r="B169" s="380"/>
      <c r="C169" s="380"/>
      <c r="D169" s="380"/>
      <c r="E169" s="380"/>
      <c r="F169" s="380"/>
      <c r="G169" s="380"/>
      <c r="H169" s="380"/>
      <c r="I169" s="380"/>
      <c r="J169" s="380"/>
      <c r="K169" s="380"/>
      <c r="L169" s="380"/>
      <c r="M169" s="380"/>
      <c r="N169" s="380"/>
      <c r="O169" s="380"/>
      <c r="P169" s="380"/>
      <c r="Q169" s="380"/>
      <c r="R169" s="380"/>
      <c r="S169" s="380"/>
      <c r="T169" s="380"/>
      <c r="U169" s="380"/>
      <c r="V169" s="380"/>
      <c r="W169" s="380"/>
      <c r="X169" s="380"/>
      <c r="Y169" s="380"/>
      <c r="Z169" s="380"/>
    </row>
    <row r="170" spans="1:26" x14ac:dyDescent="0.35">
      <c r="A170" s="380"/>
      <c r="B170" s="380"/>
      <c r="C170" s="380"/>
      <c r="D170" s="380"/>
      <c r="E170" s="380"/>
      <c r="F170" s="380"/>
      <c r="G170" s="380"/>
      <c r="H170" s="380"/>
      <c r="I170" s="380"/>
      <c r="J170" s="380"/>
      <c r="K170" s="380"/>
      <c r="L170" s="380"/>
      <c r="M170" s="380"/>
      <c r="N170" s="380"/>
      <c r="O170" s="380"/>
      <c r="P170" s="380"/>
      <c r="Q170" s="380"/>
      <c r="R170" s="380"/>
      <c r="S170" s="380"/>
      <c r="T170" s="380"/>
      <c r="U170" s="380"/>
      <c r="V170" s="380"/>
      <c r="W170" s="380"/>
      <c r="X170" s="380"/>
      <c r="Y170" s="380"/>
      <c r="Z170" s="380"/>
    </row>
    <row r="171" spans="1:26" x14ac:dyDescent="0.35">
      <c r="A171" s="380"/>
      <c r="B171" s="380"/>
      <c r="C171" s="380"/>
      <c r="D171" s="380"/>
      <c r="E171" s="380"/>
      <c r="F171" s="380"/>
      <c r="G171" s="380"/>
      <c r="H171" s="380"/>
      <c r="I171" s="380"/>
      <c r="J171" s="380"/>
      <c r="K171" s="380"/>
      <c r="L171" s="380"/>
      <c r="M171" s="380"/>
      <c r="N171" s="380"/>
      <c r="O171" s="380"/>
      <c r="P171" s="380"/>
      <c r="Q171" s="380"/>
      <c r="R171" s="380"/>
      <c r="S171" s="380"/>
      <c r="T171" s="380"/>
      <c r="U171" s="380"/>
      <c r="V171" s="380"/>
      <c r="W171" s="380"/>
      <c r="X171" s="380"/>
      <c r="Y171" s="380"/>
      <c r="Z171" s="380"/>
    </row>
    <row r="172" spans="1:26" x14ac:dyDescent="0.35">
      <c r="A172" s="380"/>
      <c r="B172" s="380"/>
      <c r="C172" s="380"/>
      <c r="D172" s="380"/>
      <c r="E172" s="380"/>
      <c r="F172" s="380"/>
      <c r="G172" s="380"/>
      <c r="H172" s="380"/>
      <c r="I172" s="380"/>
      <c r="J172" s="380"/>
      <c r="K172" s="380"/>
      <c r="L172" s="380"/>
      <c r="M172" s="380"/>
      <c r="N172" s="380"/>
      <c r="O172" s="380"/>
      <c r="P172" s="380"/>
      <c r="Q172" s="380"/>
      <c r="R172" s="380"/>
      <c r="S172" s="380"/>
      <c r="T172" s="380"/>
      <c r="U172" s="380"/>
      <c r="V172" s="380"/>
      <c r="W172" s="380"/>
      <c r="X172" s="380"/>
      <c r="Y172" s="380"/>
      <c r="Z172" s="380"/>
    </row>
    <row r="173" spans="1:26" x14ac:dyDescent="0.35">
      <c r="A173" s="380"/>
      <c r="B173" s="380"/>
      <c r="C173" s="380"/>
      <c r="D173" s="380"/>
      <c r="E173" s="380"/>
      <c r="F173" s="380"/>
      <c r="G173" s="380"/>
      <c r="H173" s="380"/>
      <c r="I173" s="380"/>
      <c r="J173" s="380"/>
      <c r="K173" s="380"/>
      <c r="L173" s="380"/>
      <c r="M173" s="380"/>
      <c r="N173" s="380"/>
      <c r="O173" s="380"/>
      <c r="P173" s="380"/>
      <c r="Q173" s="380"/>
      <c r="R173" s="380"/>
      <c r="S173" s="380"/>
      <c r="T173" s="380"/>
      <c r="U173" s="380"/>
      <c r="V173" s="380"/>
      <c r="W173" s="380"/>
      <c r="X173" s="380"/>
      <c r="Y173" s="380"/>
      <c r="Z173" s="380"/>
    </row>
    <row r="174" spans="1:26" x14ac:dyDescent="0.35">
      <c r="A174" s="380"/>
      <c r="B174" s="380"/>
      <c r="C174" s="380"/>
      <c r="D174" s="380"/>
      <c r="E174" s="380"/>
      <c r="F174" s="380"/>
      <c r="G174" s="380"/>
      <c r="H174" s="380"/>
      <c r="I174" s="380"/>
      <c r="J174" s="380"/>
      <c r="K174" s="380"/>
      <c r="L174" s="380"/>
      <c r="M174" s="380"/>
      <c r="N174" s="380"/>
      <c r="O174" s="380"/>
      <c r="P174" s="380"/>
      <c r="Q174" s="380"/>
      <c r="R174" s="380"/>
      <c r="S174" s="380"/>
      <c r="T174" s="380"/>
      <c r="U174" s="380"/>
      <c r="V174" s="380"/>
      <c r="W174" s="380"/>
      <c r="X174" s="380"/>
      <c r="Y174" s="380"/>
      <c r="Z174" s="380"/>
    </row>
    <row r="175" spans="1:26" x14ac:dyDescent="0.35">
      <c r="A175" s="380"/>
      <c r="B175" s="380"/>
      <c r="C175" s="380"/>
      <c r="D175" s="380"/>
      <c r="E175" s="380"/>
      <c r="F175" s="380"/>
      <c r="G175" s="380"/>
      <c r="H175" s="380"/>
      <c r="I175" s="380"/>
      <c r="J175" s="380"/>
      <c r="K175" s="380"/>
      <c r="L175" s="380"/>
      <c r="M175" s="380"/>
      <c r="N175" s="380"/>
      <c r="O175" s="380"/>
      <c r="P175" s="380"/>
      <c r="Q175" s="380"/>
      <c r="R175" s="380"/>
      <c r="S175" s="380"/>
      <c r="T175" s="380"/>
      <c r="U175" s="380"/>
      <c r="V175" s="380"/>
      <c r="W175" s="380"/>
      <c r="X175" s="380"/>
      <c r="Y175" s="380"/>
      <c r="Z175" s="380"/>
    </row>
    <row r="176" spans="1:26" x14ac:dyDescent="0.35">
      <c r="A176" s="380"/>
      <c r="B176" s="380"/>
      <c r="C176" s="380"/>
      <c r="D176" s="380"/>
      <c r="E176" s="380"/>
      <c r="F176" s="380"/>
      <c r="G176" s="380"/>
      <c r="H176" s="380"/>
      <c r="I176" s="380"/>
      <c r="J176" s="380"/>
      <c r="K176" s="380"/>
      <c r="L176" s="380"/>
      <c r="M176" s="380"/>
      <c r="N176" s="380"/>
      <c r="O176" s="380"/>
      <c r="P176" s="380"/>
      <c r="Q176" s="380"/>
      <c r="R176" s="380"/>
      <c r="S176" s="380"/>
      <c r="T176" s="380"/>
      <c r="U176" s="380"/>
      <c r="V176" s="380"/>
      <c r="W176" s="380"/>
      <c r="X176" s="380"/>
      <c r="Y176" s="380"/>
      <c r="Z176" s="380"/>
    </row>
    <row r="177" spans="1:26" x14ac:dyDescent="0.35">
      <c r="A177" s="380"/>
      <c r="B177" s="380"/>
      <c r="C177" s="380"/>
      <c r="D177" s="380"/>
      <c r="E177" s="380"/>
      <c r="F177" s="380"/>
      <c r="G177" s="380"/>
      <c r="H177" s="380"/>
      <c r="I177" s="380"/>
      <c r="J177" s="380"/>
      <c r="K177" s="380"/>
      <c r="L177" s="380"/>
      <c r="M177" s="380"/>
      <c r="N177" s="380"/>
      <c r="O177" s="380"/>
      <c r="P177" s="380"/>
      <c r="Q177" s="380"/>
      <c r="R177" s="380"/>
      <c r="S177" s="380"/>
      <c r="T177" s="380"/>
      <c r="U177" s="380"/>
      <c r="V177" s="380"/>
      <c r="W177" s="380"/>
      <c r="X177" s="380"/>
      <c r="Y177" s="380"/>
      <c r="Z177" s="380"/>
    </row>
    <row r="178" spans="1:26" x14ac:dyDescent="0.35">
      <c r="A178" s="380"/>
      <c r="B178" s="380"/>
      <c r="C178" s="380"/>
      <c r="D178" s="380"/>
      <c r="E178" s="380"/>
      <c r="F178" s="380"/>
      <c r="G178" s="380"/>
      <c r="H178" s="380"/>
      <c r="I178" s="380"/>
      <c r="J178" s="380"/>
      <c r="K178" s="380"/>
      <c r="L178" s="380"/>
      <c r="M178" s="380"/>
      <c r="N178" s="380"/>
      <c r="O178" s="380"/>
      <c r="P178" s="380"/>
      <c r="Q178" s="380"/>
      <c r="R178" s="380"/>
      <c r="S178" s="380"/>
      <c r="T178" s="380"/>
      <c r="U178" s="380"/>
      <c r="V178" s="380"/>
      <c r="W178" s="380"/>
      <c r="X178" s="380"/>
      <c r="Y178" s="380"/>
      <c r="Z178" s="380"/>
    </row>
    <row r="179" spans="1:26" x14ac:dyDescent="0.35">
      <c r="A179" s="380"/>
      <c r="B179" s="380"/>
      <c r="C179" s="380"/>
      <c r="D179" s="380"/>
      <c r="E179" s="380"/>
      <c r="F179" s="380"/>
      <c r="G179" s="380"/>
      <c r="H179" s="380"/>
      <c r="I179" s="380"/>
      <c r="J179" s="380"/>
      <c r="K179" s="380"/>
      <c r="L179" s="380"/>
      <c r="M179" s="380"/>
      <c r="N179" s="380"/>
      <c r="O179" s="380"/>
      <c r="P179" s="380"/>
      <c r="Q179" s="380"/>
      <c r="R179" s="380"/>
      <c r="S179" s="380"/>
      <c r="T179" s="380"/>
      <c r="U179" s="380"/>
      <c r="V179" s="380"/>
      <c r="W179" s="380"/>
      <c r="X179" s="380"/>
      <c r="Y179" s="380"/>
      <c r="Z179" s="380"/>
    </row>
    <row r="180" spans="1:26" x14ac:dyDescent="0.35">
      <c r="A180" s="380"/>
      <c r="B180" s="380"/>
      <c r="C180" s="380"/>
      <c r="D180" s="380"/>
      <c r="E180" s="380"/>
      <c r="F180" s="380"/>
      <c r="G180" s="380"/>
      <c r="H180" s="380"/>
      <c r="I180" s="380"/>
      <c r="J180" s="380"/>
      <c r="K180" s="380"/>
      <c r="L180" s="380"/>
      <c r="M180" s="380"/>
      <c r="N180" s="380"/>
      <c r="O180" s="380"/>
      <c r="P180" s="380"/>
      <c r="Q180" s="380"/>
      <c r="R180" s="380"/>
      <c r="S180" s="380"/>
      <c r="T180" s="380"/>
      <c r="U180" s="380"/>
      <c r="V180" s="380"/>
      <c r="W180" s="380"/>
      <c r="X180" s="380"/>
      <c r="Y180" s="380"/>
      <c r="Z180" s="380"/>
    </row>
    <row r="181" spans="1:26" x14ac:dyDescent="0.35">
      <c r="A181" s="380"/>
      <c r="B181" s="380"/>
      <c r="C181" s="380"/>
      <c r="D181" s="380"/>
      <c r="E181" s="380"/>
      <c r="F181" s="380"/>
      <c r="G181" s="380"/>
      <c r="H181" s="380"/>
      <c r="I181" s="380"/>
      <c r="J181" s="380"/>
      <c r="K181" s="380"/>
      <c r="L181" s="380"/>
      <c r="M181" s="380"/>
      <c r="N181" s="380"/>
      <c r="O181" s="380"/>
      <c r="P181" s="380"/>
      <c r="Q181" s="380"/>
      <c r="R181" s="380"/>
      <c r="S181" s="380"/>
      <c r="T181" s="380"/>
      <c r="U181" s="380"/>
      <c r="V181" s="380"/>
      <c r="W181" s="380"/>
      <c r="X181" s="380"/>
      <c r="Y181" s="380"/>
      <c r="Z181" s="380"/>
    </row>
    <row r="182" spans="1:26" x14ac:dyDescent="0.35">
      <c r="A182" s="380"/>
      <c r="B182" s="380"/>
      <c r="C182" s="380"/>
      <c r="D182" s="380"/>
      <c r="E182" s="380"/>
      <c r="F182" s="380"/>
      <c r="G182" s="380"/>
      <c r="H182" s="380"/>
      <c r="I182" s="380"/>
      <c r="J182" s="380"/>
      <c r="K182" s="380"/>
      <c r="L182" s="380"/>
      <c r="M182" s="380"/>
      <c r="N182" s="380"/>
      <c r="O182" s="380"/>
      <c r="P182" s="380"/>
      <c r="Q182" s="380"/>
      <c r="R182" s="380"/>
      <c r="S182" s="380"/>
      <c r="T182" s="380"/>
      <c r="U182" s="380"/>
      <c r="V182" s="380"/>
      <c r="W182" s="380"/>
      <c r="X182" s="380"/>
      <c r="Y182" s="380"/>
      <c r="Z182" s="380"/>
    </row>
    <row r="183" spans="1:26" x14ac:dyDescent="0.35">
      <c r="A183" s="380"/>
      <c r="B183" s="380"/>
      <c r="C183" s="380"/>
      <c r="D183" s="380"/>
      <c r="E183" s="380"/>
      <c r="F183" s="380"/>
      <c r="G183" s="380"/>
      <c r="H183" s="380"/>
      <c r="I183" s="380"/>
      <c r="J183" s="380"/>
      <c r="K183" s="380"/>
      <c r="L183" s="380"/>
      <c r="M183" s="380"/>
      <c r="N183" s="380"/>
      <c r="O183" s="380"/>
      <c r="P183" s="380"/>
      <c r="Q183" s="380"/>
      <c r="R183" s="380"/>
      <c r="S183" s="380"/>
      <c r="T183" s="380"/>
      <c r="U183" s="380"/>
      <c r="V183" s="380"/>
      <c r="W183" s="380"/>
      <c r="X183" s="380"/>
      <c r="Y183" s="380"/>
      <c r="Z183" s="380"/>
    </row>
    <row r="184" spans="1:26" x14ac:dyDescent="0.35">
      <c r="A184" s="380"/>
      <c r="B184" s="380"/>
      <c r="C184" s="380"/>
      <c r="D184" s="380"/>
      <c r="E184" s="380"/>
      <c r="F184" s="380"/>
      <c r="G184" s="380"/>
      <c r="H184" s="380"/>
      <c r="I184" s="380"/>
      <c r="J184" s="380"/>
      <c r="K184" s="380"/>
      <c r="L184" s="380"/>
      <c r="M184" s="380"/>
      <c r="N184" s="380"/>
      <c r="O184" s="380"/>
      <c r="P184" s="380"/>
      <c r="Q184" s="380"/>
      <c r="R184" s="380"/>
      <c r="S184" s="380"/>
      <c r="T184" s="380"/>
      <c r="U184" s="380"/>
      <c r="V184" s="380"/>
      <c r="W184" s="380"/>
      <c r="X184" s="380"/>
      <c r="Y184" s="380"/>
      <c r="Z184" s="380"/>
    </row>
    <row r="185" spans="1:26" x14ac:dyDescent="0.35">
      <c r="A185" s="380"/>
      <c r="B185" s="380"/>
      <c r="C185" s="380"/>
      <c r="D185" s="380"/>
      <c r="E185" s="380"/>
      <c r="F185" s="380"/>
      <c r="G185" s="380"/>
      <c r="H185" s="380"/>
      <c r="I185" s="380"/>
      <c r="J185" s="380"/>
      <c r="K185" s="380"/>
      <c r="L185" s="380"/>
      <c r="M185" s="380"/>
      <c r="N185" s="380"/>
      <c r="O185" s="380"/>
      <c r="P185" s="380"/>
      <c r="Q185" s="380"/>
      <c r="R185" s="380"/>
      <c r="S185" s="380"/>
      <c r="T185" s="380"/>
      <c r="U185" s="380"/>
      <c r="V185" s="380"/>
      <c r="W185" s="380"/>
      <c r="X185" s="380"/>
      <c r="Y185" s="380"/>
      <c r="Z185" s="380"/>
    </row>
    <row r="186" spans="1:26" x14ac:dyDescent="0.35">
      <c r="A186" s="380"/>
      <c r="B186" s="380"/>
      <c r="C186" s="380"/>
      <c r="D186" s="380"/>
      <c r="E186" s="380"/>
      <c r="F186" s="380"/>
      <c r="G186" s="380"/>
      <c r="H186" s="380"/>
      <c r="I186" s="380"/>
      <c r="J186" s="380"/>
      <c r="K186" s="380"/>
      <c r="L186" s="380"/>
      <c r="M186" s="380"/>
      <c r="N186" s="380"/>
      <c r="O186" s="380"/>
      <c r="P186" s="380"/>
      <c r="Q186" s="380"/>
      <c r="R186" s="380"/>
      <c r="S186" s="380"/>
      <c r="T186" s="380"/>
      <c r="U186" s="380"/>
      <c r="V186" s="380"/>
      <c r="W186" s="380"/>
      <c r="X186" s="380"/>
      <c r="Y186" s="380"/>
      <c r="Z186" s="380"/>
    </row>
    <row r="187" spans="1:26" x14ac:dyDescent="0.35">
      <c r="A187" s="380"/>
      <c r="B187" s="380"/>
      <c r="C187" s="380"/>
      <c r="D187" s="380"/>
      <c r="E187" s="380"/>
      <c r="F187" s="380"/>
      <c r="G187" s="380"/>
      <c r="H187" s="380"/>
      <c r="I187" s="380"/>
      <c r="J187" s="380"/>
      <c r="K187" s="380"/>
      <c r="L187" s="380"/>
      <c r="M187" s="380"/>
      <c r="N187" s="380"/>
      <c r="O187" s="380"/>
      <c r="P187" s="380"/>
      <c r="Q187" s="380"/>
      <c r="R187" s="380"/>
      <c r="S187" s="380"/>
      <c r="T187" s="380"/>
      <c r="U187" s="380"/>
      <c r="V187" s="380"/>
      <c r="W187" s="380"/>
      <c r="X187" s="380"/>
      <c r="Y187" s="380"/>
      <c r="Z187" s="380"/>
    </row>
    <row r="188" spans="1:26" x14ac:dyDescent="0.35">
      <c r="A188" s="380"/>
      <c r="B188" s="380"/>
      <c r="C188" s="380"/>
      <c r="D188" s="380"/>
      <c r="E188" s="380"/>
      <c r="F188" s="380"/>
      <c r="G188" s="380"/>
      <c r="H188" s="380"/>
      <c r="I188" s="380"/>
      <c r="J188" s="380"/>
      <c r="K188" s="380"/>
      <c r="L188" s="380"/>
      <c r="M188" s="380"/>
      <c r="N188" s="380"/>
      <c r="O188" s="380"/>
      <c r="P188" s="380"/>
      <c r="Q188" s="380"/>
      <c r="R188" s="380"/>
      <c r="S188" s="380"/>
      <c r="T188" s="380"/>
      <c r="U188" s="380"/>
      <c r="V188" s="380"/>
      <c r="W188" s="380"/>
      <c r="X188" s="380"/>
      <c r="Y188" s="380"/>
      <c r="Z188" s="380"/>
    </row>
    <row r="189" spans="1:26" x14ac:dyDescent="0.35">
      <c r="A189" s="380"/>
      <c r="B189" s="380"/>
      <c r="C189" s="380"/>
      <c r="D189" s="380"/>
      <c r="E189" s="380"/>
      <c r="F189" s="380"/>
      <c r="G189" s="380"/>
      <c r="H189" s="380"/>
      <c r="I189" s="380"/>
      <c r="J189" s="380"/>
      <c r="K189" s="380"/>
      <c r="L189" s="380"/>
      <c r="M189" s="380"/>
      <c r="N189" s="380"/>
      <c r="O189" s="380"/>
      <c r="P189" s="380"/>
      <c r="Q189" s="380"/>
      <c r="R189" s="380"/>
      <c r="S189" s="380"/>
      <c r="T189" s="380"/>
      <c r="U189" s="380"/>
      <c r="V189" s="380"/>
      <c r="W189" s="380"/>
      <c r="X189" s="380"/>
      <c r="Y189" s="380"/>
      <c r="Z189" s="380"/>
    </row>
    <row r="190" spans="1:26" x14ac:dyDescent="0.35">
      <c r="A190" s="380"/>
      <c r="B190" s="380"/>
      <c r="C190" s="380"/>
      <c r="D190" s="380"/>
      <c r="E190" s="380"/>
      <c r="F190" s="380"/>
      <c r="G190" s="380"/>
      <c r="H190" s="380"/>
      <c r="I190" s="380"/>
      <c r="J190" s="380"/>
      <c r="K190" s="380"/>
      <c r="L190" s="380"/>
      <c r="M190" s="380"/>
      <c r="N190" s="380"/>
      <c r="O190" s="380"/>
      <c r="P190" s="380"/>
      <c r="Q190" s="380"/>
      <c r="R190" s="380"/>
      <c r="S190" s="380"/>
      <c r="T190" s="380"/>
      <c r="U190" s="380"/>
      <c r="V190" s="380"/>
      <c r="W190" s="380"/>
      <c r="X190" s="380"/>
      <c r="Y190" s="380"/>
      <c r="Z190" s="380"/>
    </row>
    <row r="191" spans="1:26" x14ac:dyDescent="0.35">
      <c r="A191" s="380"/>
      <c r="B191" s="380"/>
      <c r="C191" s="380"/>
      <c r="D191" s="380"/>
      <c r="E191" s="380"/>
      <c r="F191" s="380"/>
      <c r="G191" s="380"/>
      <c r="H191" s="380"/>
      <c r="I191" s="380"/>
      <c r="J191" s="380"/>
      <c r="K191" s="380"/>
      <c r="L191" s="380"/>
      <c r="M191" s="380"/>
      <c r="N191" s="380"/>
      <c r="O191" s="380"/>
      <c r="P191" s="380"/>
      <c r="Q191" s="380"/>
      <c r="R191" s="380"/>
      <c r="S191" s="380"/>
      <c r="T191" s="380"/>
      <c r="U191" s="380"/>
      <c r="V191" s="380"/>
      <c r="W191" s="380"/>
      <c r="X191" s="380"/>
      <c r="Y191" s="380"/>
      <c r="Z191" s="380"/>
    </row>
    <row r="192" spans="1:26" x14ac:dyDescent="0.35">
      <c r="A192" s="380"/>
      <c r="B192" s="380"/>
      <c r="C192" s="380"/>
      <c r="D192" s="380"/>
      <c r="E192" s="380"/>
      <c r="F192" s="380"/>
      <c r="G192" s="380"/>
      <c r="H192" s="380"/>
      <c r="I192" s="380"/>
      <c r="J192" s="380"/>
      <c r="K192" s="380"/>
      <c r="L192" s="380"/>
      <c r="M192" s="380"/>
      <c r="N192" s="380"/>
      <c r="O192" s="380"/>
      <c r="P192" s="380"/>
      <c r="Q192" s="380"/>
      <c r="R192" s="380"/>
      <c r="S192" s="380"/>
      <c r="T192" s="380"/>
      <c r="U192" s="380"/>
      <c r="V192" s="380"/>
      <c r="W192" s="380"/>
      <c r="X192" s="380"/>
      <c r="Y192" s="380"/>
      <c r="Z192" s="380"/>
    </row>
    <row r="193" spans="1:26" x14ac:dyDescent="0.35">
      <c r="A193" s="380"/>
      <c r="B193" s="380"/>
      <c r="C193" s="380"/>
      <c r="D193" s="380"/>
      <c r="E193" s="380"/>
      <c r="F193" s="380"/>
      <c r="G193" s="380"/>
      <c r="H193" s="380"/>
      <c r="I193" s="380"/>
      <c r="J193" s="380"/>
      <c r="K193" s="380"/>
      <c r="L193" s="380"/>
      <c r="M193" s="380"/>
      <c r="N193" s="380"/>
      <c r="O193" s="380"/>
      <c r="P193" s="380"/>
      <c r="Q193" s="380"/>
      <c r="R193" s="380"/>
      <c r="S193" s="380"/>
      <c r="T193" s="380"/>
      <c r="U193" s="380"/>
      <c r="V193" s="380"/>
      <c r="W193" s="380"/>
      <c r="X193" s="380"/>
      <c r="Y193" s="380"/>
      <c r="Z193" s="380"/>
    </row>
    <row r="194" spans="1:26" x14ac:dyDescent="0.35">
      <c r="A194" s="380"/>
      <c r="B194" s="380"/>
      <c r="C194" s="380"/>
      <c r="D194" s="380"/>
      <c r="E194" s="380"/>
      <c r="F194" s="380"/>
      <c r="G194" s="380"/>
      <c r="H194" s="380"/>
      <c r="I194" s="380"/>
      <c r="J194" s="380"/>
      <c r="K194" s="380"/>
      <c r="L194" s="380"/>
      <c r="M194" s="380"/>
      <c r="N194" s="380"/>
      <c r="O194" s="380"/>
      <c r="P194" s="380"/>
      <c r="Q194" s="380"/>
      <c r="R194" s="380"/>
      <c r="S194" s="380"/>
      <c r="T194" s="380"/>
      <c r="U194" s="380"/>
      <c r="V194" s="380"/>
      <c r="W194" s="380"/>
      <c r="X194" s="380"/>
      <c r="Y194" s="380"/>
      <c r="Z194" s="380"/>
    </row>
    <row r="195" spans="1:26" x14ac:dyDescent="0.35">
      <c r="A195" s="380"/>
      <c r="B195" s="380"/>
      <c r="C195" s="380"/>
      <c r="D195" s="380"/>
      <c r="E195" s="380"/>
      <c r="F195" s="380"/>
      <c r="G195" s="380"/>
      <c r="H195" s="380"/>
      <c r="I195" s="380"/>
      <c r="J195" s="380"/>
      <c r="K195" s="380"/>
      <c r="L195" s="380"/>
      <c r="M195" s="380"/>
      <c r="N195" s="380"/>
      <c r="O195" s="380"/>
      <c r="P195" s="380"/>
      <c r="Q195" s="380"/>
      <c r="R195" s="380"/>
      <c r="S195" s="380"/>
      <c r="T195" s="380"/>
      <c r="U195" s="380"/>
      <c r="V195" s="380"/>
      <c r="W195" s="380"/>
      <c r="X195" s="380"/>
      <c r="Y195" s="380"/>
      <c r="Z195" s="380"/>
    </row>
    <row r="196" spans="1:26" x14ac:dyDescent="0.35">
      <c r="A196" s="380"/>
      <c r="B196" s="380"/>
      <c r="C196" s="380"/>
      <c r="D196" s="380"/>
      <c r="E196" s="380"/>
      <c r="F196" s="380"/>
      <c r="G196" s="380"/>
      <c r="H196" s="380"/>
      <c r="I196" s="380"/>
      <c r="J196" s="380"/>
      <c r="K196" s="380"/>
      <c r="L196" s="380"/>
      <c r="M196" s="380"/>
      <c r="N196" s="380"/>
      <c r="O196" s="380"/>
      <c r="P196" s="380"/>
      <c r="Q196" s="380"/>
      <c r="R196" s="380"/>
      <c r="S196" s="380"/>
      <c r="T196" s="380"/>
      <c r="U196" s="380"/>
      <c r="V196" s="380"/>
      <c r="W196" s="380"/>
      <c r="X196" s="380"/>
      <c r="Y196" s="380"/>
      <c r="Z196" s="380"/>
    </row>
    <row r="197" spans="1:26" x14ac:dyDescent="0.35">
      <c r="A197" s="380"/>
      <c r="B197" s="380"/>
      <c r="C197" s="380"/>
      <c r="D197" s="380"/>
      <c r="E197" s="380"/>
      <c r="F197" s="380"/>
      <c r="G197" s="380"/>
      <c r="H197" s="380"/>
      <c r="I197" s="380"/>
      <c r="J197" s="380"/>
      <c r="K197" s="380"/>
      <c r="L197" s="380"/>
      <c r="M197" s="380"/>
      <c r="N197" s="380"/>
      <c r="O197" s="380"/>
      <c r="P197" s="380"/>
      <c r="Q197" s="380"/>
      <c r="R197" s="380"/>
      <c r="S197" s="380"/>
      <c r="T197" s="380"/>
      <c r="U197" s="380"/>
      <c r="V197" s="380"/>
      <c r="W197" s="380"/>
      <c r="X197" s="380"/>
      <c r="Y197" s="380"/>
      <c r="Z197" s="380"/>
    </row>
    <row r="198" spans="1:26" x14ac:dyDescent="0.35">
      <c r="A198" s="380"/>
      <c r="B198" s="380"/>
      <c r="C198" s="380"/>
      <c r="D198" s="380"/>
      <c r="E198" s="380"/>
      <c r="F198" s="380"/>
      <c r="G198" s="380"/>
      <c r="H198" s="380"/>
      <c r="I198" s="380"/>
      <c r="J198" s="380"/>
      <c r="K198" s="380"/>
      <c r="L198" s="380"/>
      <c r="M198" s="380"/>
      <c r="N198" s="380"/>
      <c r="O198" s="380"/>
      <c r="P198" s="380"/>
      <c r="Q198" s="380"/>
      <c r="R198" s="380"/>
      <c r="S198" s="380"/>
      <c r="T198" s="380"/>
      <c r="U198" s="380"/>
      <c r="V198" s="380"/>
      <c r="W198" s="380"/>
      <c r="X198" s="380"/>
      <c r="Y198" s="380"/>
      <c r="Z198" s="380"/>
    </row>
    <row r="199" spans="1:26" x14ac:dyDescent="0.35">
      <c r="A199" s="380"/>
      <c r="B199" s="380"/>
      <c r="C199" s="380"/>
      <c r="D199" s="380"/>
      <c r="E199" s="380"/>
      <c r="F199" s="380"/>
      <c r="G199" s="380"/>
      <c r="H199" s="380"/>
      <c r="I199" s="380"/>
      <c r="J199" s="380"/>
      <c r="K199" s="380"/>
      <c r="L199" s="380"/>
      <c r="M199" s="380"/>
      <c r="N199" s="380"/>
      <c r="O199" s="380"/>
      <c r="P199" s="380"/>
      <c r="Q199" s="380"/>
      <c r="R199" s="380"/>
      <c r="S199" s="380"/>
      <c r="T199" s="380"/>
      <c r="U199" s="380"/>
      <c r="V199" s="380"/>
      <c r="W199" s="380"/>
      <c r="X199" s="380"/>
      <c r="Y199" s="380"/>
      <c r="Z199" s="380"/>
    </row>
  </sheetData>
  <mergeCells count="2">
    <mergeCell ref="C4:D4"/>
    <mergeCell ref="F4:U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FF36B-A994-4D58-966A-DC0D57A37B05}">
  <dimension ref="A1:V48"/>
  <sheetViews>
    <sheetView workbookViewId="0"/>
  </sheetViews>
  <sheetFormatPr defaultColWidth="9.25" defaultRowHeight="14" outlineLevelRow="1" x14ac:dyDescent="0.35"/>
  <cols>
    <col min="1" max="1" width="2.75" style="1" customWidth="1"/>
    <col min="2" max="2" width="3.83203125" style="1" customWidth="1"/>
    <col min="3" max="3" width="3.25" style="1" bestFit="1" customWidth="1"/>
    <col min="4" max="4" width="51.83203125" style="1" bestFit="1" customWidth="1"/>
    <col min="5" max="5" width="20.33203125" style="5" hidden="1" customWidth="1"/>
    <col min="6" max="6" width="13.25" style="5" hidden="1" customWidth="1"/>
    <col min="7" max="8" width="14.5" style="5" hidden="1" customWidth="1"/>
    <col min="9" max="9" width="18.25" style="5" customWidth="1"/>
    <col min="10" max="10" width="15.58203125" style="5" customWidth="1"/>
    <col min="11" max="11" width="14.75" style="5" customWidth="1"/>
    <col min="12" max="20" width="14.75" style="5" hidden="1" customWidth="1"/>
    <col min="21" max="21" width="7.5" style="1" customWidth="1"/>
    <col min="22" max="22" width="3" style="1" customWidth="1"/>
    <col min="23" max="16384" width="9.25" style="1"/>
  </cols>
  <sheetData>
    <row r="1" spans="1:22" x14ac:dyDescent="0.35">
      <c r="A1" s="54"/>
      <c r="B1" s="54"/>
      <c r="C1" s="54"/>
      <c r="D1" s="54"/>
      <c r="E1" s="55"/>
      <c r="F1" s="55"/>
      <c r="G1" s="55"/>
      <c r="H1" s="55"/>
      <c r="I1" s="55"/>
      <c r="J1" s="55"/>
      <c r="K1" s="55"/>
      <c r="L1" s="55"/>
      <c r="M1" s="55"/>
      <c r="N1" s="55"/>
      <c r="O1" s="55"/>
      <c r="P1" s="55"/>
      <c r="Q1" s="55"/>
      <c r="R1" s="55"/>
      <c r="S1" s="55"/>
      <c r="T1" s="55"/>
      <c r="U1" s="54"/>
      <c r="V1" s="54"/>
    </row>
    <row r="2" spans="1:22" x14ac:dyDescent="0.35">
      <c r="A2" s="54"/>
      <c r="V2" s="54"/>
    </row>
    <row r="3" spans="1:22" s="2" customFormat="1" ht="39" x14ac:dyDescent="0.35">
      <c r="A3" s="56"/>
      <c r="C3" s="35" t="s">
        <v>1</v>
      </c>
      <c r="D3" s="25" t="s">
        <v>101</v>
      </c>
      <c r="E3" s="25" t="s">
        <v>102</v>
      </c>
      <c r="F3" s="24" t="s">
        <v>5</v>
      </c>
      <c r="G3" s="24" t="s">
        <v>103</v>
      </c>
      <c r="H3" s="24" t="s">
        <v>7</v>
      </c>
      <c r="I3" s="25" t="s">
        <v>104</v>
      </c>
      <c r="J3" s="25" t="s">
        <v>105</v>
      </c>
      <c r="K3" s="24" t="s">
        <v>106</v>
      </c>
      <c r="L3" s="24" t="s">
        <v>11</v>
      </c>
      <c r="M3" s="24" t="s">
        <v>12</v>
      </c>
      <c r="N3" s="24" t="s">
        <v>13</v>
      </c>
      <c r="O3" s="24" t="s">
        <v>14</v>
      </c>
      <c r="P3" s="24" t="s">
        <v>15</v>
      </c>
      <c r="Q3" s="24" t="s">
        <v>16</v>
      </c>
      <c r="R3" s="24" t="s">
        <v>14</v>
      </c>
      <c r="S3" s="24" t="s">
        <v>17</v>
      </c>
      <c r="T3" s="24" t="s">
        <v>18</v>
      </c>
      <c r="V3" s="56"/>
    </row>
    <row r="4" spans="1:22" ht="15.75" customHeight="1" x14ac:dyDescent="0.35">
      <c r="A4" s="54"/>
      <c r="C4" s="560" t="s">
        <v>107</v>
      </c>
      <c r="D4" s="561"/>
      <c r="E4" s="562"/>
      <c r="F4" s="563"/>
      <c r="G4" s="563"/>
      <c r="H4" s="563"/>
      <c r="I4" s="563"/>
      <c r="J4" s="563"/>
      <c r="K4" s="563"/>
      <c r="L4" s="563"/>
      <c r="M4" s="563"/>
      <c r="N4" s="563"/>
      <c r="O4" s="563"/>
      <c r="P4" s="563"/>
      <c r="Q4" s="563"/>
      <c r="R4" s="563"/>
      <c r="S4" s="563"/>
      <c r="T4" s="564"/>
      <c r="V4" s="54"/>
    </row>
    <row r="5" spans="1:22" outlineLevel="1" x14ac:dyDescent="0.35">
      <c r="A5" s="54"/>
      <c r="C5" s="1">
        <v>1</v>
      </c>
      <c r="D5" s="43" t="s">
        <v>245</v>
      </c>
      <c r="E5" s="7"/>
      <c r="F5" s="7"/>
      <c r="G5" s="26"/>
      <c r="H5" s="26"/>
      <c r="I5" s="27">
        <v>5000</v>
      </c>
      <c r="J5" s="44" t="s">
        <v>64</v>
      </c>
      <c r="K5" s="34"/>
      <c r="L5" s="34"/>
      <c r="M5" s="34"/>
      <c r="N5" s="34"/>
      <c r="O5" s="34"/>
      <c r="P5" s="34"/>
      <c r="Q5" s="34"/>
      <c r="R5" s="34"/>
      <c r="S5" s="34"/>
      <c r="T5" s="34"/>
      <c r="V5" s="54"/>
    </row>
    <row r="6" spans="1:22" ht="15.5" outlineLevel="1" x14ac:dyDescent="0.35">
      <c r="A6" s="54"/>
      <c r="C6" s="1">
        <v>2</v>
      </c>
      <c r="D6"/>
      <c r="E6" s="6"/>
      <c r="F6" s="7"/>
      <c r="G6" s="7"/>
      <c r="H6" s="7"/>
      <c r="I6" s="27"/>
      <c r="J6" s="7"/>
      <c r="K6" s="34"/>
      <c r="L6" s="34"/>
      <c r="M6" s="34"/>
      <c r="N6" s="34"/>
      <c r="O6" s="34"/>
      <c r="P6" s="34"/>
      <c r="Q6" s="34"/>
      <c r="R6" s="34"/>
      <c r="S6" s="34"/>
      <c r="T6" s="34"/>
      <c r="V6" s="54"/>
    </row>
    <row r="7" spans="1:22" outlineLevel="1" x14ac:dyDescent="0.35">
      <c r="A7" s="54"/>
      <c r="C7" s="1">
        <v>3</v>
      </c>
      <c r="D7" s="45"/>
      <c r="E7" s="46"/>
      <c r="F7" s="46"/>
      <c r="G7" s="46"/>
      <c r="H7" s="46"/>
      <c r="I7" s="27"/>
      <c r="J7" s="44"/>
      <c r="K7" s="34"/>
      <c r="L7" s="34"/>
      <c r="M7" s="34"/>
      <c r="N7" s="34"/>
      <c r="O7" s="34"/>
      <c r="P7" s="34"/>
      <c r="Q7" s="34"/>
      <c r="R7" s="34"/>
      <c r="S7" s="34"/>
      <c r="T7" s="34"/>
      <c r="V7" s="54"/>
    </row>
    <row r="8" spans="1:22" outlineLevel="1" x14ac:dyDescent="0.35">
      <c r="A8" s="54"/>
      <c r="C8" s="1">
        <v>4</v>
      </c>
      <c r="D8" s="45"/>
      <c r="E8" s="46"/>
      <c r="F8" s="46"/>
      <c r="G8" s="46"/>
      <c r="H8" s="46"/>
      <c r="I8" s="27"/>
      <c r="J8" s="46"/>
      <c r="K8" s="46"/>
      <c r="L8" s="46"/>
      <c r="M8" s="46"/>
      <c r="N8" s="46"/>
      <c r="O8" s="46"/>
      <c r="P8" s="46"/>
      <c r="Q8" s="46"/>
      <c r="R8" s="46"/>
      <c r="S8" s="46"/>
      <c r="T8" s="46"/>
      <c r="V8" s="54"/>
    </row>
    <row r="9" spans="1:22" outlineLevel="1" x14ac:dyDescent="0.35">
      <c r="A9" s="54"/>
      <c r="C9" s="1">
        <v>5</v>
      </c>
      <c r="D9" s="45"/>
      <c r="E9" s="46"/>
      <c r="F9" s="46"/>
      <c r="G9" s="46"/>
      <c r="H9" s="46"/>
      <c r="I9" s="27"/>
      <c r="J9" s="46"/>
      <c r="K9" s="46"/>
      <c r="L9" s="46"/>
      <c r="M9" s="46"/>
      <c r="N9" s="46"/>
      <c r="O9" s="46"/>
      <c r="P9" s="46"/>
      <c r="Q9" s="46"/>
      <c r="R9" s="46"/>
      <c r="S9" s="46"/>
      <c r="T9" s="46"/>
      <c r="V9" s="54"/>
    </row>
    <row r="10" spans="1:22" outlineLevel="1" x14ac:dyDescent="0.35">
      <c r="A10" s="54"/>
      <c r="C10" s="1">
        <v>6</v>
      </c>
      <c r="D10" s="45"/>
      <c r="E10" s="46"/>
      <c r="F10" s="46"/>
      <c r="G10" s="46"/>
      <c r="H10" s="46"/>
      <c r="I10" s="27"/>
      <c r="J10" s="46"/>
      <c r="K10" s="46"/>
      <c r="L10" s="46"/>
      <c r="M10" s="46"/>
      <c r="N10" s="46"/>
      <c r="O10" s="46"/>
      <c r="P10" s="46"/>
      <c r="Q10" s="46"/>
      <c r="R10" s="46"/>
      <c r="S10" s="46"/>
      <c r="T10" s="46"/>
      <c r="V10" s="54"/>
    </row>
    <row r="11" spans="1:22" outlineLevel="1" x14ac:dyDescent="0.35">
      <c r="A11" s="54"/>
      <c r="C11" s="1">
        <v>7</v>
      </c>
      <c r="D11" s="45"/>
      <c r="E11" s="46"/>
      <c r="F11" s="46"/>
      <c r="G11" s="46"/>
      <c r="H11" s="46"/>
      <c r="I11" s="27"/>
      <c r="J11" s="46"/>
      <c r="K11" s="46"/>
      <c r="L11" s="46"/>
      <c r="M11" s="46"/>
      <c r="N11" s="46"/>
      <c r="O11" s="46"/>
      <c r="P11" s="46"/>
      <c r="Q11" s="46"/>
      <c r="R11" s="46"/>
      <c r="S11" s="46"/>
      <c r="T11" s="46"/>
      <c r="V11" s="54"/>
    </row>
    <row r="12" spans="1:22" ht="15.75" customHeight="1" x14ac:dyDescent="0.35">
      <c r="A12" s="54"/>
      <c r="C12" s="597" t="s">
        <v>1298</v>
      </c>
      <c r="D12" s="566"/>
      <c r="E12" s="46"/>
      <c r="F12" s="46"/>
      <c r="G12" s="46"/>
      <c r="H12" s="46"/>
      <c r="I12" s="50">
        <v>5000</v>
      </c>
      <c r="J12" s="46"/>
      <c r="K12" s="46"/>
      <c r="L12" s="46"/>
      <c r="M12" s="46"/>
      <c r="N12" s="46"/>
      <c r="O12" s="46"/>
      <c r="P12" s="46"/>
      <c r="Q12" s="46"/>
      <c r="R12" s="46"/>
      <c r="S12" s="46"/>
      <c r="T12" s="46"/>
      <c r="V12" s="54"/>
    </row>
    <row r="13" spans="1:22" x14ac:dyDescent="0.35">
      <c r="A13" s="54"/>
      <c r="D13" s="47" t="s">
        <v>109</v>
      </c>
      <c r="E13" s="562"/>
      <c r="F13" s="563"/>
      <c r="G13" s="563"/>
      <c r="H13" s="563"/>
      <c r="I13" s="563"/>
      <c r="J13" s="563"/>
      <c r="K13" s="563"/>
      <c r="L13" s="563"/>
      <c r="M13" s="563"/>
      <c r="N13" s="563"/>
      <c r="O13" s="563"/>
      <c r="P13" s="563"/>
      <c r="Q13" s="563"/>
      <c r="R13" s="563"/>
      <c r="S13" s="563"/>
      <c r="T13" s="564"/>
      <c r="V13" s="54"/>
    </row>
    <row r="14" spans="1:22" ht="25" outlineLevel="1" x14ac:dyDescent="0.35">
      <c r="A14" s="54"/>
      <c r="C14" s="1">
        <v>1</v>
      </c>
      <c r="D14" s="57" t="s">
        <v>1159</v>
      </c>
      <c r="E14" s="7"/>
      <c r="F14" s="26"/>
      <c r="G14" s="26"/>
      <c r="H14" s="26"/>
      <c r="I14" s="27">
        <v>10000</v>
      </c>
      <c r="J14" s="44" t="s">
        <v>64</v>
      </c>
      <c r="K14" s="34"/>
      <c r="L14" s="34"/>
      <c r="M14" s="34"/>
      <c r="N14" s="34"/>
      <c r="O14" s="34"/>
      <c r="P14" s="34"/>
      <c r="Q14" s="34"/>
      <c r="R14" s="34"/>
      <c r="S14" s="34"/>
      <c r="T14" s="34"/>
      <c r="V14" s="54"/>
    </row>
    <row r="15" spans="1:22" ht="28" outlineLevel="1" x14ac:dyDescent="0.35">
      <c r="A15" s="54"/>
      <c r="C15" s="1">
        <v>2</v>
      </c>
      <c r="D15" s="45" t="s">
        <v>1161</v>
      </c>
      <c r="E15" s="6"/>
      <c r="F15" s="6"/>
      <c r="G15" s="8"/>
      <c r="H15" s="8"/>
      <c r="I15" s="27">
        <v>5000</v>
      </c>
      <c r="J15" s="9" t="s">
        <v>64</v>
      </c>
      <c r="K15" s="34"/>
      <c r="L15" s="34"/>
      <c r="M15" s="34"/>
      <c r="N15" s="34"/>
      <c r="O15" s="34"/>
      <c r="P15" s="34"/>
      <c r="Q15" s="34"/>
      <c r="R15" s="34"/>
      <c r="S15" s="34"/>
      <c r="T15" s="34"/>
      <c r="V15" s="54"/>
    </row>
    <row r="16" spans="1:22" outlineLevel="1" x14ac:dyDescent="0.35">
      <c r="A16" s="54"/>
      <c r="C16" s="1">
        <v>3</v>
      </c>
      <c r="D16" s="3"/>
      <c r="E16" s="6"/>
      <c r="F16" s="7"/>
      <c r="G16" s="7"/>
      <c r="H16" s="7"/>
      <c r="I16" s="27"/>
      <c r="J16" s="7"/>
      <c r="K16" s="7"/>
      <c r="L16" s="7"/>
      <c r="M16" s="7"/>
      <c r="N16" s="7"/>
      <c r="O16" s="7"/>
      <c r="P16" s="7"/>
      <c r="Q16" s="7"/>
      <c r="R16" s="7"/>
      <c r="S16" s="7"/>
      <c r="T16" s="7"/>
      <c r="V16" s="54"/>
    </row>
    <row r="17" spans="1:22" outlineLevel="1" x14ac:dyDescent="0.35">
      <c r="A17" s="54"/>
      <c r="C17" s="1">
        <v>4</v>
      </c>
      <c r="D17" s="4"/>
      <c r="E17" s="6"/>
      <c r="F17" s="8"/>
      <c r="G17" s="8"/>
      <c r="H17" s="26"/>
      <c r="I17" s="27"/>
      <c r="J17" s="9"/>
      <c r="K17" s="8"/>
      <c r="L17" s="8"/>
      <c r="M17" s="8"/>
      <c r="N17" s="8"/>
      <c r="O17" s="8"/>
      <c r="P17" s="8"/>
      <c r="Q17" s="8"/>
      <c r="R17" s="8"/>
      <c r="S17" s="8"/>
      <c r="T17" s="8"/>
      <c r="V17" s="54"/>
    </row>
    <row r="18" spans="1:22" outlineLevel="1" x14ac:dyDescent="0.35">
      <c r="A18" s="54"/>
      <c r="C18" s="1">
        <v>5</v>
      </c>
      <c r="D18" s="4"/>
      <c r="E18" s="6"/>
      <c r="F18" s="8"/>
      <c r="G18" s="8"/>
      <c r="H18" s="26"/>
      <c r="I18" s="27"/>
      <c r="J18" s="9"/>
      <c r="K18" s="8"/>
      <c r="L18" s="8"/>
      <c r="M18" s="8"/>
      <c r="N18" s="8"/>
      <c r="O18" s="8"/>
      <c r="P18" s="8"/>
      <c r="Q18" s="8"/>
      <c r="R18" s="8"/>
      <c r="S18" s="8"/>
      <c r="T18" s="8"/>
      <c r="V18" s="54"/>
    </row>
    <row r="19" spans="1:22" outlineLevel="1" x14ac:dyDescent="0.35">
      <c r="A19" s="54"/>
      <c r="C19" s="1">
        <v>6</v>
      </c>
      <c r="D19" s="4"/>
      <c r="E19" s="6"/>
      <c r="F19" s="8"/>
      <c r="G19" s="8"/>
      <c r="H19" s="26"/>
      <c r="I19" s="27"/>
      <c r="J19" s="9"/>
      <c r="K19" s="8"/>
      <c r="L19" s="8"/>
      <c r="M19" s="8"/>
      <c r="N19" s="8"/>
      <c r="O19" s="8"/>
      <c r="P19" s="8"/>
      <c r="Q19" s="8"/>
      <c r="R19" s="8"/>
      <c r="S19" s="8"/>
      <c r="T19" s="8"/>
      <c r="V19" s="54"/>
    </row>
    <row r="20" spans="1:22" outlineLevel="1" x14ac:dyDescent="0.35">
      <c r="A20" s="54"/>
      <c r="C20" s="1">
        <v>7</v>
      </c>
      <c r="D20" s="4"/>
      <c r="E20" s="6"/>
      <c r="F20" s="8"/>
      <c r="G20" s="8"/>
      <c r="H20" s="26"/>
      <c r="I20" s="27"/>
      <c r="J20" s="9"/>
      <c r="K20" s="8"/>
      <c r="L20" s="8"/>
      <c r="M20" s="8"/>
      <c r="N20" s="8"/>
      <c r="O20" s="8"/>
      <c r="P20" s="8"/>
      <c r="Q20" s="8"/>
      <c r="R20" s="8"/>
      <c r="S20" s="8"/>
      <c r="T20" s="8"/>
      <c r="V20" s="54"/>
    </row>
    <row r="21" spans="1:22" x14ac:dyDescent="0.35">
      <c r="A21" s="54"/>
      <c r="D21" s="4" t="s">
        <v>110</v>
      </c>
      <c r="E21" s="6"/>
      <c r="F21" s="6"/>
      <c r="G21" s="8"/>
      <c r="H21" s="8"/>
      <c r="I21" s="50">
        <v>15000</v>
      </c>
      <c r="J21" s="9"/>
      <c r="K21" s="8"/>
      <c r="L21" s="8"/>
      <c r="M21" s="8"/>
      <c r="N21" s="8"/>
      <c r="O21" s="8"/>
      <c r="P21" s="8"/>
      <c r="Q21" s="8"/>
      <c r="R21" s="8"/>
      <c r="S21" s="8"/>
      <c r="T21" s="8"/>
      <c r="V21" s="54"/>
    </row>
    <row r="22" spans="1:22" x14ac:dyDescent="0.35">
      <c r="A22" s="54"/>
      <c r="D22" s="48" t="s">
        <v>111</v>
      </c>
      <c r="E22" s="567"/>
      <c r="F22" s="568"/>
      <c r="G22" s="568"/>
      <c r="H22" s="568"/>
      <c r="I22" s="568"/>
      <c r="J22" s="568"/>
      <c r="K22" s="568"/>
      <c r="L22" s="568"/>
      <c r="M22" s="568"/>
      <c r="N22" s="568"/>
      <c r="O22" s="568"/>
      <c r="P22" s="568"/>
      <c r="Q22" s="568"/>
      <c r="R22" s="568"/>
      <c r="S22" s="568"/>
      <c r="T22" s="569"/>
      <c r="V22" s="54"/>
    </row>
    <row r="23" spans="1:22" ht="15.5" outlineLevel="1" x14ac:dyDescent="0.35">
      <c r="A23" s="54"/>
      <c r="C23" s="1">
        <v>1</v>
      </c>
      <c r="D23" s="41" t="s">
        <v>1299</v>
      </c>
      <c r="E23" s="6"/>
      <c r="F23" s="7"/>
      <c r="G23" s="7"/>
      <c r="H23" s="7"/>
      <c r="I23" s="27">
        <v>4400</v>
      </c>
      <c r="J23" t="s">
        <v>64</v>
      </c>
      <c r="K23" s="34"/>
      <c r="L23" s="34"/>
      <c r="M23" s="34"/>
      <c r="N23" s="34"/>
      <c r="O23" s="34"/>
      <c r="P23" s="34"/>
      <c r="Q23" s="34"/>
      <c r="R23" s="34"/>
      <c r="S23" s="34"/>
      <c r="T23" s="34"/>
      <c r="V23" s="54"/>
    </row>
    <row r="24" spans="1:22" ht="15.5" outlineLevel="1" x14ac:dyDescent="0.35">
      <c r="A24" s="54"/>
      <c r="C24" s="1">
        <v>2</v>
      </c>
      <c r="D24" s="42" t="s">
        <v>1300</v>
      </c>
      <c r="E24" s="6"/>
      <c r="F24" s="8"/>
      <c r="G24" s="8"/>
      <c r="H24" s="26"/>
      <c r="I24" s="27">
        <v>3300</v>
      </c>
      <c r="J24" t="s">
        <v>64</v>
      </c>
      <c r="K24" s="34"/>
      <c r="L24" s="34"/>
      <c r="M24" s="34"/>
      <c r="N24" s="34"/>
      <c r="O24" s="34"/>
      <c r="P24" s="34"/>
      <c r="Q24" s="34"/>
      <c r="R24" s="34"/>
      <c r="S24" s="34"/>
      <c r="T24" s="34"/>
      <c r="V24" s="54"/>
    </row>
    <row r="25" spans="1:22" ht="15.5" outlineLevel="1" x14ac:dyDescent="0.35">
      <c r="A25" s="54"/>
      <c r="C25" s="1">
        <v>3</v>
      </c>
      <c r="D25" s="42" t="s">
        <v>67</v>
      </c>
      <c r="E25" s="6"/>
      <c r="F25" s="6"/>
      <c r="G25" s="8"/>
      <c r="H25" s="8"/>
      <c r="I25" s="27">
        <v>500</v>
      </c>
      <c r="J25" t="s">
        <v>64</v>
      </c>
      <c r="K25" s="34"/>
      <c r="L25" s="34"/>
      <c r="M25" s="34"/>
      <c r="N25" s="34"/>
      <c r="O25" s="34"/>
      <c r="P25" s="34"/>
      <c r="Q25" s="34"/>
      <c r="R25" s="34"/>
      <c r="S25" s="34"/>
      <c r="T25" s="34"/>
      <c r="V25" s="54"/>
    </row>
    <row r="26" spans="1:22" ht="15.5" outlineLevel="1" x14ac:dyDescent="0.35">
      <c r="A26" s="54"/>
      <c r="C26" s="1">
        <v>4</v>
      </c>
      <c r="D26" s="41" t="s">
        <v>1301</v>
      </c>
      <c r="E26" s="6"/>
      <c r="F26" s="7"/>
      <c r="G26" s="7"/>
      <c r="H26" s="7"/>
      <c r="I26" s="27">
        <v>14000</v>
      </c>
      <c r="J26" t="s">
        <v>64</v>
      </c>
      <c r="K26" s="34"/>
      <c r="L26" s="34"/>
      <c r="M26" s="34"/>
      <c r="N26" s="34"/>
      <c r="O26" s="34"/>
      <c r="P26" s="34"/>
      <c r="Q26" s="34"/>
      <c r="R26" s="34"/>
      <c r="S26" s="34"/>
      <c r="T26" s="34"/>
      <c r="V26" s="54"/>
    </row>
    <row r="27" spans="1:22" ht="15.5" outlineLevel="1" x14ac:dyDescent="0.35">
      <c r="A27" s="54"/>
      <c r="C27" s="1">
        <v>5</v>
      </c>
      <c r="D27" s="4" t="s">
        <v>1302</v>
      </c>
      <c r="E27" s="6"/>
      <c r="F27" s="6"/>
      <c r="G27" s="8"/>
      <c r="H27" s="8"/>
      <c r="I27" s="27">
        <v>2000</v>
      </c>
      <c r="J27" t="s">
        <v>64</v>
      </c>
      <c r="K27" s="8"/>
      <c r="L27" s="8"/>
      <c r="M27" s="8"/>
      <c r="N27" s="8"/>
      <c r="O27" s="8"/>
      <c r="P27" s="8"/>
      <c r="Q27" s="8"/>
      <c r="R27" s="8"/>
      <c r="S27" s="8"/>
      <c r="T27" s="8"/>
      <c r="V27" s="54"/>
    </row>
    <row r="28" spans="1:22" ht="15.5" outlineLevel="1" x14ac:dyDescent="0.35">
      <c r="A28" s="54"/>
      <c r="C28" s="1">
        <v>6</v>
      </c>
      <c r="D28" s="51" t="s">
        <v>73</v>
      </c>
      <c r="E28" s="6"/>
      <c r="F28" s="7"/>
      <c r="G28" s="26"/>
      <c r="H28" s="26"/>
      <c r="I28" s="27">
        <v>10000</v>
      </c>
      <c r="J28" t="s">
        <v>64</v>
      </c>
      <c r="K28" s="26"/>
      <c r="L28" s="26"/>
      <c r="M28" s="26"/>
      <c r="N28" s="26"/>
      <c r="O28" s="26"/>
      <c r="P28" s="26"/>
      <c r="Q28" s="26"/>
      <c r="R28" s="26"/>
      <c r="S28" s="26"/>
      <c r="T28" s="26"/>
      <c r="V28" s="54"/>
    </row>
    <row r="29" spans="1:22" ht="15.5" outlineLevel="1" x14ac:dyDescent="0.35">
      <c r="A29" s="54"/>
      <c r="C29" s="1">
        <v>7</v>
      </c>
      <c r="D29" s="51" t="s">
        <v>1303</v>
      </c>
      <c r="E29" s="6"/>
      <c r="F29" s="7"/>
      <c r="G29" s="26"/>
      <c r="H29" s="26"/>
      <c r="I29" s="27">
        <v>1000</v>
      </c>
      <c r="J29" t="s">
        <v>64</v>
      </c>
      <c r="K29" s="26"/>
      <c r="L29" s="26"/>
      <c r="M29" s="26"/>
      <c r="N29" s="26"/>
      <c r="O29" s="26"/>
      <c r="P29" s="26"/>
      <c r="Q29" s="26"/>
      <c r="R29" s="26"/>
      <c r="S29" s="26"/>
      <c r="T29" s="26"/>
      <c r="V29" s="54"/>
    </row>
    <row r="30" spans="1:22" ht="15.5" outlineLevel="1" x14ac:dyDescent="0.35">
      <c r="A30" s="54"/>
      <c r="C30" s="1">
        <v>8</v>
      </c>
      <c r="D30" s="51" t="s">
        <v>1304</v>
      </c>
      <c r="E30" s="6"/>
      <c r="F30" s="7"/>
      <c r="G30" s="26"/>
      <c r="H30" s="26"/>
      <c r="I30" s="27">
        <v>1000</v>
      </c>
      <c r="J30" t="s">
        <v>64</v>
      </c>
      <c r="K30" s="26"/>
      <c r="L30" s="26"/>
      <c r="M30" s="26"/>
      <c r="N30" s="26"/>
      <c r="O30" s="26"/>
      <c r="P30" s="26"/>
      <c r="Q30" s="26"/>
      <c r="R30" s="26"/>
      <c r="S30" s="26"/>
      <c r="T30" s="26"/>
      <c r="V30" s="54"/>
    </row>
    <row r="31" spans="1:22" ht="15.5" outlineLevel="1" x14ac:dyDescent="0.35">
      <c r="A31" s="54"/>
      <c r="C31" s="1">
        <v>9</v>
      </c>
      <c r="D31" s="51" t="s">
        <v>1305</v>
      </c>
      <c r="E31" s="6"/>
      <c r="F31" s="7"/>
      <c r="G31" s="26"/>
      <c r="H31" s="26"/>
      <c r="I31" s="27">
        <v>9000</v>
      </c>
      <c r="J31" t="s">
        <v>64</v>
      </c>
      <c r="K31" s="26"/>
      <c r="L31" s="26"/>
      <c r="M31" s="26"/>
      <c r="N31" s="26"/>
      <c r="O31" s="26"/>
      <c r="P31" s="26"/>
      <c r="Q31" s="26"/>
      <c r="R31" s="26"/>
      <c r="S31" s="26"/>
      <c r="T31" s="26"/>
      <c r="V31" s="54"/>
    </row>
    <row r="32" spans="1:22" x14ac:dyDescent="0.35">
      <c r="A32" s="54"/>
      <c r="D32" s="71" t="s">
        <v>112</v>
      </c>
      <c r="E32" s="6"/>
      <c r="F32" s="7"/>
      <c r="G32" s="7"/>
      <c r="H32" s="7"/>
      <c r="I32" s="50">
        <v>45200</v>
      </c>
      <c r="J32" s="7"/>
      <c r="K32" s="7"/>
      <c r="L32" s="7"/>
      <c r="M32" s="7"/>
      <c r="N32" s="7"/>
      <c r="O32" s="7"/>
      <c r="P32" s="7"/>
      <c r="Q32" s="7"/>
      <c r="R32" s="7"/>
      <c r="S32" s="7"/>
      <c r="T32" s="7"/>
      <c r="V32" s="54"/>
    </row>
    <row r="33" spans="1:22" x14ac:dyDescent="0.35">
      <c r="A33" s="54"/>
      <c r="D33" s="49" t="s">
        <v>113</v>
      </c>
      <c r="E33" s="567"/>
      <c r="F33" s="568"/>
      <c r="G33" s="568"/>
      <c r="H33" s="568"/>
      <c r="I33" s="568"/>
      <c r="J33" s="568"/>
      <c r="K33" s="568"/>
      <c r="L33" s="568"/>
      <c r="M33" s="568"/>
      <c r="N33" s="568"/>
      <c r="O33" s="568"/>
      <c r="P33" s="568"/>
      <c r="Q33" s="568"/>
      <c r="R33" s="568"/>
      <c r="S33" s="568"/>
      <c r="T33" s="569"/>
      <c r="V33" s="54"/>
    </row>
    <row r="34" spans="1:22" ht="15.5" outlineLevel="1" x14ac:dyDescent="0.35">
      <c r="A34" s="54"/>
      <c r="C34" s="1">
        <v>1</v>
      </c>
      <c r="D34" s="41" t="s">
        <v>81</v>
      </c>
      <c r="E34" s="6"/>
      <c r="F34" s="7"/>
      <c r="G34" s="7"/>
      <c r="H34" s="7"/>
      <c r="I34" s="27">
        <v>3000</v>
      </c>
      <c r="J34" t="s">
        <v>64</v>
      </c>
      <c r="K34" s="34"/>
      <c r="L34" s="34"/>
      <c r="M34" s="34"/>
      <c r="N34" s="34"/>
      <c r="O34" s="34"/>
      <c r="P34" s="34"/>
      <c r="Q34" s="34"/>
      <c r="R34" s="34"/>
      <c r="S34" s="34"/>
      <c r="T34" s="34"/>
      <c r="V34" s="54"/>
    </row>
    <row r="35" spans="1:22" outlineLevel="1" x14ac:dyDescent="0.35">
      <c r="A35" s="54"/>
      <c r="C35" s="1">
        <v>2</v>
      </c>
      <c r="D35" s="42"/>
      <c r="E35" s="6"/>
      <c r="F35" s="8"/>
      <c r="G35" s="8"/>
      <c r="H35" s="26"/>
      <c r="I35" s="27"/>
      <c r="J35" s="9"/>
      <c r="K35" s="34"/>
      <c r="L35" s="34"/>
      <c r="M35" s="34"/>
      <c r="N35" s="34"/>
      <c r="O35" s="34"/>
      <c r="P35" s="34"/>
      <c r="Q35" s="34"/>
      <c r="R35" s="34"/>
      <c r="S35" s="34"/>
      <c r="T35" s="34"/>
      <c r="V35" s="54"/>
    </row>
    <row r="36" spans="1:22" outlineLevel="1" x14ac:dyDescent="0.35">
      <c r="A36" s="54"/>
      <c r="C36" s="1">
        <v>3</v>
      </c>
      <c r="D36" s="4"/>
      <c r="E36" s="6"/>
      <c r="F36" s="8"/>
      <c r="G36" s="8"/>
      <c r="H36" s="26"/>
      <c r="I36" s="27"/>
      <c r="J36" s="9"/>
      <c r="K36" s="8"/>
      <c r="L36" s="8"/>
      <c r="M36" s="8"/>
      <c r="N36" s="8"/>
      <c r="O36" s="8"/>
      <c r="P36" s="8"/>
      <c r="Q36" s="8"/>
      <c r="R36" s="8"/>
      <c r="S36" s="8"/>
      <c r="T36" s="8"/>
      <c r="V36" s="54"/>
    </row>
    <row r="37" spans="1:22" outlineLevel="1" x14ac:dyDescent="0.35">
      <c r="A37" s="54"/>
      <c r="C37" s="1">
        <v>4</v>
      </c>
      <c r="D37" s="4"/>
      <c r="E37" s="6"/>
      <c r="F37" s="6"/>
      <c r="G37" s="8"/>
      <c r="H37" s="8"/>
      <c r="I37" s="27"/>
      <c r="J37" s="9"/>
      <c r="K37" s="8"/>
      <c r="L37" s="8"/>
      <c r="M37" s="8"/>
      <c r="N37" s="8"/>
      <c r="O37" s="8"/>
      <c r="P37" s="8"/>
      <c r="Q37" s="8"/>
      <c r="R37" s="8"/>
      <c r="S37" s="8"/>
      <c r="T37" s="8"/>
      <c r="V37" s="54"/>
    </row>
    <row r="38" spans="1:22" outlineLevel="1" x14ac:dyDescent="0.35">
      <c r="A38" s="54"/>
      <c r="C38" s="1">
        <v>5</v>
      </c>
      <c r="D38" s="3"/>
      <c r="E38" s="6"/>
      <c r="F38" s="7"/>
      <c r="G38" s="7"/>
      <c r="H38" s="7"/>
      <c r="I38" s="27"/>
      <c r="J38" s="7"/>
      <c r="K38" s="7"/>
      <c r="L38" s="7"/>
      <c r="M38" s="7"/>
      <c r="N38" s="7"/>
      <c r="O38" s="7"/>
      <c r="P38" s="7"/>
      <c r="Q38" s="7"/>
      <c r="R38" s="7"/>
      <c r="S38" s="7"/>
      <c r="T38" s="7"/>
      <c r="V38" s="54"/>
    </row>
    <row r="39" spans="1:22" outlineLevel="1" x14ac:dyDescent="0.35">
      <c r="A39" s="54"/>
      <c r="C39" s="1">
        <v>6</v>
      </c>
      <c r="D39" s="3"/>
      <c r="E39" s="6"/>
      <c r="F39" s="7"/>
      <c r="G39" s="7"/>
      <c r="H39" s="7"/>
      <c r="I39" s="27"/>
      <c r="J39" s="7"/>
      <c r="K39" s="7"/>
      <c r="L39" s="7"/>
      <c r="M39" s="7"/>
      <c r="N39" s="7"/>
      <c r="O39" s="7"/>
      <c r="P39" s="7"/>
      <c r="Q39" s="7"/>
      <c r="R39" s="7"/>
      <c r="S39" s="7"/>
      <c r="T39" s="7"/>
      <c r="V39" s="54"/>
    </row>
    <row r="40" spans="1:22" outlineLevel="1" x14ac:dyDescent="0.35">
      <c r="A40" s="54"/>
      <c r="C40" s="1">
        <v>7</v>
      </c>
      <c r="D40" s="3"/>
      <c r="E40" s="6"/>
      <c r="F40" s="7"/>
      <c r="G40" s="7"/>
      <c r="H40" s="7"/>
      <c r="I40" s="27"/>
      <c r="J40" s="7"/>
      <c r="K40" s="7"/>
      <c r="L40" s="7"/>
      <c r="M40" s="7"/>
      <c r="N40" s="7"/>
      <c r="O40" s="7"/>
      <c r="P40" s="7"/>
      <c r="Q40" s="7"/>
      <c r="R40" s="7"/>
      <c r="S40" s="7"/>
      <c r="T40" s="7"/>
      <c r="V40" s="54"/>
    </row>
    <row r="41" spans="1:22" x14ac:dyDescent="0.35">
      <c r="A41" s="54"/>
      <c r="D41" s="72" t="s">
        <v>1306</v>
      </c>
      <c r="E41" s="6"/>
      <c r="F41" s="8"/>
      <c r="G41" s="8"/>
      <c r="H41" s="26"/>
      <c r="I41" s="50">
        <v>3000</v>
      </c>
      <c r="J41" s="9"/>
      <c r="K41" s="8"/>
      <c r="L41" s="8"/>
      <c r="M41" s="8"/>
      <c r="N41" s="8"/>
      <c r="O41" s="8"/>
      <c r="P41" s="8"/>
      <c r="Q41" s="8"/>
      <c r="R41" s="8"/>
      <c r="S41" s="8"/>
      <c r="T41" s="8"/>
      <c r="V41" s="54"/>
    </row>
    <row r="42" spans="1:22" x14ac:dyDescent="0.35">
      <c r="A42" s="54"/>
      <c r="D42" s="39" t="s">
        <v>115</v>
      </c>
      <c r="E42" s="36"/>
      <c r="F42" s="36"/>
      <c r="G42" s="36"/>
      <c r="H42" s="36"/>
      <c r="I42" s="40">
        <v>68200</v>
      </c>
      <c r="V42" s="54"/>
    </row>
    <row r="43" spans="1:22" x14ac:dyDescent="0.35">
      <c r="A43" s="54"/>
      <c r="V43" s="54"/>
    </row>
    <row r="44" spans="1:22" ht="15" customHeight="1" x14ac:dyDescent="0.35">
      <c r="A44" s="54"/>
      <c r="D44" s="38" t="s">
        <v>116</v>
      </c>
      <c r="E44" s="557" t="s">
        <v>1307</v>
      </c>
      <c r="F44" s="557"/>
      <c r="G44" s="557"/>
      <c r="H44" s="557"/>
      <c r="I44" s="557"/>
      <c r="J44" s="53"/>
      <c r="K44" s="53"/>
      <c r="L44" s="53"/>
      <c r="M44" s="53"/>
      <c r="N44" s="53"/>
      <c r="O44" s="53"/>
      <c r="P44" s="53"/>
      <c r="Q44" s="53"/>
      <c r="R44" s="53"/>
      <c r="S44" s="53"/>
      <c r="T44" s="53"/>
      <c r="V44" s="54"/>
    </row>
    <row r="45" spans="1:22" x14ac:dyDescent="0.35">
      <c r="A45" s="54"/>
      <c r="D45" s="38" t="s">
        <v>118</v>
      </c>
      <c r="E45" s="52" t="s">
        <v>119</v>
      </c>
      <c r="F45" s="52"/>
      <c r="G45" s="52"/>
      <c r="H45" s="52"/>
      <c r="I45" s="52"/>
      <c r="J45" s="558"/>
      <c r="K45" s="558"/>
      <c r="L45" s="558"/>
      <c r="M45" s="558"/>
      <c r="N45" s="558"/>
      <c r="O45" s="558"/>
      <c r="P45" s="558"/>
      <c r="Q45" s="558"/>
      <c r="R45" s="558"/>
      <c r="S45" s="558"/>
      <c r="T45" s="558"/>
      <c r="V45" s="54"/>
    </row>
    <row r="46" spans="1:22" x14ac:dyDescent="0.35">
      <c r="A46" s="54"/>
      <c r="D46" s="38" t="s">
        <v>120</v>
      </c>
      <c r="E46" s="559" t="s">
        <v>1308</v>
      </c>
      <c r="F46" s="559"/>
      <c r="G46" s="559"/>
      <c r="H46" s="559"/>
      <c r="I46" s="559"/>
      <c r="J46" s="37"/>
      <c r="K46" s="37"/>
      <c r="L46" s="37"/>
      <c r="M46" s="37"/>
      <c r="N46" s="37"/>
      <c r="O46" s="37"/>
      <c r="P46" s="37"/>
      <c r="Q46" s="37"/>
      <c r="R46" s="37"/>
      <c r="S46" s="37"/>
      <c r="T46" s="37"/>
      <c r="V46" s="54"/>
    </row>
    <row r="47" spans="1:22" x14ac:dyDescent="0.35">
      <c r="A47" s="54"/>
      <c r="V47" s="54"/>
    </row>
    <row r="48" spans="1:22" x14ac:dyDescent="0.35">
      <c r="A48" s="54"/>
      <c r="B48" s="54"/>
      <c r="C48" s="54"/>
      <c r="D48" s="54"/>
      <c r="E48" s="55"/>
      <c r="F48" s="55"/>
      <c r="G48" s="55"/>
      <c r="H48" s="55"/>
      <c r="I48" s="55"/>
      <c r="J48" s="55"/>
      <c r="K48" s="55"/>
      <c r="L48" s="55"/>
      <c r="M48" s="55"/>
      <c r="N48" s="55"/>
      <c r="O48" s="55"/>
      <c r="P48" s="55"/>
      <c r="Q48" s="55"/>
      <c r="R48" s="55"/>
      <c r="S48" s="55"/>
      <c r="T48" s="55"/>
      <c r="U48" s="54"/>
      <c r="V48" s="54"/>
    </row>
  </sheetData>
  <sheetProtection algorithmName="SHA-512" hashValue="sU0hifzg1kTOcWHkZ9JSbg6DwA/te2yeGrFIhVh8avOHsJp9CVUiYQ5klD4Tj3K61Zcjk6t7IER/a7WfKCkMfQ==" saltValue="ZEvbJtQXdcDwLYVPKKorgg==" spinCount="100000" sheet="1" objects="1" scenarios="1" selectLockedCells="1" selectUnlockedCells="1"/>
  <protectedRanges>
    <protectedRange sqref="A1" name="Range1"/>
  </protectedRanges>
  <mergeCells count="9">
    <mergeCell ref="E44:I44"/>
    <mergeCell ref="J45:T45"/>
    <mergeCell ref="E46:I46"/>
    <mergeCell ref="C4:D4"/>
    <mergeCell ref="E4:T4"/>
    <mergeCell ref="C12:D12"/>
    <mergeCell ref="E13:T13"/>
    <mergeCell ref="E22:T22"/>
    <mergeCell ref="E33:T33"/>
  </mergeCells>
  <dataValidations count="1">
    <dataValidation type="textLength" allowBlank="1" showInputMessage="1" showErrorMessage="1" errorTitle="Character Length" error="Value can not exceed 250 characters" sqref="D5 D15:D41" xr:uid="{D004871A-0742-4620-9960-35855775B54C}">
      <formula1>0</formula1>
      <formula2>250</formula2>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6"/>
  <sheetViews>
    <sheetView showGridLines="0" topLeftCell="D7" zoomScale="80" zoomScaleNormal="80" workbookViewId="0">
      <selection activeCell="D7" sqref="D7"/>
    </sheetView>
  </sheetViews>
  <sheetFormatPr defaultColWidth="9.25" defaultRowHeight="14" outlineLevelRow="1" x14ac:dyDescent="0.35"/>
  <cols>
    <col min="1" max="1" width="2.75" style="1" customWidth="1"/>
    <col min="2" max="2" width="3.83203125" style="1" customWidth="1"/>
    <col min="3" max="3" width="3.25" style="1" bestFit="1" customWidth="1"/>
    <col min="4" max="4" width="51.83203125" style="1" customWidth="1"/>
    <col min="5" max="5" width="20.33203125" style="5" hidden="1" customWidth="1"/>
    <col min="6" max="6" width="13.25" style="5" hidden="1" customWidth="1"/>
    <col min="7" max="8" width="14.5" style="5" hidden="1" customWidth="1"/>
    <col min="9" max="9" width="18.25" style="5" customWidth="1"/>
    <col min="10" max="10" width="15.58203125" style="5" customWidth="1"/>
    <col min="11" max="11" width="14.75" style="5" customWidth="1"/>
    <col min="12" max="20" width="14.75" style="5" hidden="1" customWidth="1"/>
    <col min="21" max="21" width="7.5" style="1" customWidth="1"/>
    <col min="22" max="22" width="3" style="1" customWidth="1"/>
    <col min="23" max="16384" width="9.25" style="1"/>
  </cols>
  <sheetData>
    <row r="1" spans="1:22" x14ac:dyDescent="0.35">
      <c r="A1" s="54"/>
      <c r="B1" s="54"/>
      <c r="C1" s="54"/>
      <c r="D1" s="54"/>
      <c r="E1" s="55"/>
      <c r="F1" s="55"/>
      <c r="G1" s="55"/>
      <c r="H1" s="55"/>
      <c r="I1" s="55"/>
      <c r="J1" s="55"/>
      <c r="K1" s="55"/>
      <c r="L1" s="55"/>
      <c r="M1" s="55"/>
      <c r="N1" s="55"/>
      <c r="O1" s="55"/>
      <c r="P1" s="55"/>
      <c r="Q1" s="55"/>
      <c r="R1" s="55"/>
      <c r="S1" s="55"/>
      <c r="T1" s="55"/>
      <c r="U1" s="54"/>
      <c r="V1" s="54"/>
    </row>
    <row r="2" spans="1:22" x14ac:dyDescent="0.35">
      <c r="A2" s="54"/>
      <c r="V2" s="54"/>
    </row>
    <row r="3" spans="1:22" s="2" customFormat="1" ht="39" x14ac:dyDescent="0.35">
      <c r="A3" s="56"/>
      <c r="C3" s="35" t="s">
        <v>1</v>
      </c>
      <c r="D3" s="25" t="s">
        <v>101</v>
      </c>
      <c r="E3" s="25" t="s">
        <v>102</v>
      </c>
      <c r="F3" s="24" t="s">
        <v>5</v>
      </c>
      <c r="G3" s="24" t="s">
        <v>103</v>
      </c>
      <c r="H3" s="24" t="s">
        <v>7</v>
      </c>
      <c r="I3" s="25" t="s">
        <v>104</v>
      </c>
      <c r="J3" s="25" t="s">
        <v>105</v>
      </c>
      <c r="K3" s="24" t="s">
        <v>106</v>
      </c>
      <c r="L3" s="24" t="s">
        <v>11</v>
      </c>
      <c r="M3" s="24" t="s">
        <v>12</v>
      </c>
      <c r="N3" s="24" t="s">
        <v>13</v>
      </c>
      <c r="O3" s="24" t="s">
        <v>14</v>
      </c>
      <c r="P3" s="24" t="s">
        <v>15</v>
      </c>
      <c r="Q3" s="24" t="s">
        <v>16</v>
      </c>
      <c r="R3" s="24" t="s">
        <v>14</v>
      </c>
      <c r="S3" s="24" t="s">
        <v>17</v>
      </c>
      <c r="T3" s="24" t="s">
        <v>18</v>
      </c>
      <c r="V3" s="56"/>
    </row>
    <row r="4" spans="1:22" ht="15.75" customHeight="1" x14ac:dyDescent="0.35">
      <c r="A4" s="54"/>
      <c r="C4" s="560" t="s">
        <v>107</v>
      </c>
      <c r="D4" s="561"/>
      <c r="E4" s="562"/>
      <c r="F4" s="563"/>
      <c r="G4" s="563"/>
      <c r="H4" s="563"/>
      <c r="I4" s="563"/>
      <c r="J4" s="563"/>
      <c r="K4" s="563"/>
      <c r="L4" s="563"/>
      <c r="M4" s="563"/>
      <c r="N4" s="563"/>
      <c r="O4" s="563"/>
      <c r="P4" s="563"/>
      <c r="Q4" s="563"/>
      <c r="R4" s="563"/>
      <c r="S4" s="563"/>
      <c r="T4" s="564"/>
      <c r="V4" s="54"/>
    </row>
    <row r="5" spans="1:22" outlineLevel="1" x14ac:dyDescent="0.35">
      <c r="A5" s="54"/>
      <c r="C5" s="1">
        <v>1</v>
      </c>
      <c r="D5" s="43" t="s">
        <v>1309</v>
      </c>
      <c r="E5" s="7" t="s">
        <v>1310</v>
      </c>
      <c r="F5" s="7" t="s">
        <v>124</v>
      </c>
      <c r="G5" s="26" t="s">
        <v>181</v>
      </c>
      <c r="H5" s="26" t="s">
        <v>24</v>
      </c>
      <c r="I5" s="27">
        <v>70000</v>
      </c>
      <c r="J5" s="44" t="s">
        <v>1311</v>
      </c>
      <c r="K5" s="34">
        <v>43446</v>
      </c>
      <c r="L5" s="34">
        <f t="shared" ref="L5:L15" si="0">K5+5</f>
        <v>43451</v>
      </c>
      <c r="M5" s="34">
        <f>L5+30</f>
        <v>43481</v>
      </c>
      <c r="N5" s="34">
        <f>M5+21</f>
        <v>43502</v>
      </c>
      <c r="O5" s="34">
        <f t="shared" ref="O5:O15" si="1">N5+7</f>
        <v>43509</v>
      </c>
      <c r="P5" s="34">
        <f>O5+5</f>
        <v>43514</v>
      </c>
      <c r="Q5" s="34">
        <f>P5+7</f>
        <v>43521</v>
      </c>
      <c r="R5" s="34">
        <f>Q5+7</f>
        <v>43528</v>
      </c>
      <c r="S5" s="34">
        <f>R5+7</f>
        <v>43535</v>
      </c>
      <c r="T5" s="34">
        <f t="shared" ref="T5:T15" si="2">S5+7</f>
        <v>43542</v>
      </c>
      <c r="V5" s="54"/>
    </row>
    <row r="6" spans="1:22" outlineLevel="1" x14ac:dyDescent="0.35">
      <c r="A6" s="54"/>
      <c r="C6" s="1">
        <v>2</v>
      </c>
      <c r="D6" s="41" t="s">
        <v>1312</v>
      </c>
      <c r="E6" s="6" t="s">
        <v>1313</v>
      </c>
      <c r="F6" s="7" t="s">
        <v>124</v>
      </c>
      <c r="G6" s="7" t="s">
        <v>125</v>
      </c>
      <c r="H6" s="7" t="s">
        <v>24</v>
      </c>
      <c r="I6" s="27">
        <v>50000</v>
      </c>
      <c r="J6" s="7" t="s">
        <v>1314</v>
      </c>
      <c r="K6" s="34">
        <v>43477</v>
      </c>
      <c r="L6" s="34">
        <f t="shared" si="0"/>
        <v>43482</v>
      </c>
      <c r="M6" s="34">
        <f>L6+15</f>
        <v>43497</v>
      </c>
      <c r="N6" s="34">
        <f>M6+21</f>
        <v>43518</v>
      </c>
      <c r="O6" s="34">
        <f t="shared" si="1"/>
        <v>43525</v>
      </c>
      <c r="P6" s="34" t="s">
        <v>33</v>
      </c>
      <c r="Q6" s="34" t="s">
        <v>33</v>
      </c>
      <c r="R6" s="34" t="s">
        <v>33</v>
      </c>
      <c r="S6" s="34">
        <f t="shared" ref="S6:S15" si="3">O6+7</f>
        <v>43532</v>
      </c>
      <c r="T6" s="34">
        <f t="shared" si="2"/>
        <v>43539</v>
      </c>
      <c r="V6" s="54"/>
    </row>
    <row r="7" spans="1:22" outlineLevel="1" x14ac:dyDescent="0.35">
      <c r="A7" s="54"/>
      <c r="C7" s="1">
        <v>3</v>
      </c>
      <c r="D7" s="45" t="s">
        <v>1315</v>
      </c>
      <c r="E7" s="46" t="s">
        <v>1316</v>
      </c>
      <c r="F7" s="46" t="s">
        <v>124</v>
      </c>
      <c r="G7" s="46" t="s">
        <v>1317</v>
      </c>
      <c r="H7" s="46" t="s">
        <v>31</v>
      </c>
      <c r="I7" s="27">
        <v>22000</v>
      </c>
      <c r="J7" s="44" t="s">
        <v>1311</v>
      </c>
      <c r="K7" s="34">
        <v>43446</v>
      </c>
      <c r="L7" s="34">
        <f t="shared" si="0"/>
        <v>43451</v>
      </c>
      <c r="M7" s="34">
        <f>L7+21</f>
        <v>43472</v>
      </c>
      <c r="N7" s="34">
        <f>M7+21</f>
        <v>43493</v>
      </c>
      <c r="O7" s="34">
        <f t="shared" si="1"/>
        <v>43500</v>
      </c>
      <c r="P7" s="34">
        <f>O7+5</f>
        <v>43505</v>
      </c>
      <c r="Q7" s="34">
        <f>P7+7</f>
        <v>43512</v>
      </c>
      <c r="R7" s="34">
        <f>Q7+7</f>
        <v>43519</v>
      </c>
      <c r="S7" s="34">
        <f>R7+7</f>
        <v>43526</v>
      </c>
      <c r="T7" s="34">
        <f t="shared" si="2"/>
        <v>43533</v>
      </c>
      <c r="V7" s="54"/>
    </row>
    <row r="8" spans="1:22" outlineLevel="1" x14ac:dyDescent="0.35">
      <c r="A8" s="54"/>
      <c r="C8" s="1">
        <v>4</v>
      </c>
      <c r="D8" s="45"/>
      <c r="E8" s="46"/>
      <c r="F8" s="46"/>
      <c r="G8" s="46"/>
      <c r="H8" s="46"/>
      <c r="I8" s="27"/>
      <c r="J8" s="46"/>
      <c r="K8" s="46"/>
      <c r="L8" s="46"/>
      <c r="M8" s="46"/>
      <c r="N8" s="46"/>
      <c r="O8" s="46"/>
      <c r="P8" s="46"/>
      <c r="Q8" s="46"/>
      <c r="R8" s="46"/>
      <c r="S8" s="46"/>
      <c r="T8" s="46"/>
      <c r="V8" s="54"/>
    </row>
    <row r="9" spans="1:22" outlineLevel="1" x14ac:dyDescent="0.35">
      <c r="A9" s="54"/>
      <c r="C9" s="1">
        <v>5</v>
      </c>
      <c r="D9" s="45"/>
      <c r="E9" s="46"/>
      <c r="F9" s="46"/>
      <c r="G9" s="46"/>
      <c r="H9" s="46"/>
      <c r="I9" s="27"/>
      <c r="J9" s="46"/>
      <c r="K9" s="46"/>
      <c r="L9" s="46"/>
      <c r="M9" s="46"/>
      <c r="N9" s="46"/>
      <c r="O9" s="46"/>
      <c r="P9" s="46"/>
      <c r="Q9" s="46"/>
      <c r="R9" s="46"/>
      <c r="S9" s="46"/>
      <c r="T9" s="46"/>
      <c r="V9" s="54"/>
    </row>
    <row r="10" spans="1:22" outlineLevel="1" x14ac:dyDescent="0.35">
      <c r="A10" s="54"/>
      <c r="C10" s="1">
        <v>6</v>
      </c>
      <c r="D10" s="45"/>
      <c r="E10" s="46"/>
      <c r="F10" s="46"/>
      <c r="G10" s="46"/>
      <c r="H10" s="46"/>
      <c r="I10" s="27"/>
      <c r="J10" s="46"/>
      <c r="K10" s="46"/>
      <c r="L10" s="46"/>
      <c r="M10" s="46"/>
      <c r="N10" s="46"/>
      <c r="O10" s="46"/>
      <c r="P10" s="46"/>
      <c r="Q10" s="46"/>
      <c r="R10" s="46"/>
      <c r="S10" s="46"/>
      <c r="T10" s="46"/>
      <c r="V10" s="54"/>
    </row>
    <row r="11" spans="1:22" outlineLevel="1" x14ac:dyDescent="0.35">
      <c r="A11" s="54"/>
      <c r="C11" s="1">
        <v>7</v>
      </c>
      <c r="D11" s="45"/>
      <c r="E11" s="46"/>
      <c r="F11" s="46"/>
      <c r="G11" s="46"/>
      <c r="H11" s="46"/>
      <c r="I11" s="27"/>
      <c r="J11" s="46"/>
      <c r="K11" s="46"/>
      <c r="L11" s="46"/>
      <c r="M11" s="46"/>
      <c r="N11" s="46"/>
      <c r="O11" s="46"/>
      <c r="P11" s="46"/>
      <c r="Q11" s="46"/>
      <c r="R11" s="46"/>
      <c r="S11" s="46"/>
      <c r="T11" s="46"/>
      <c r="V11" s="54"/>
    </row>
    <row r="12" spans="1:22" ht="15.75" customHeight="1" x14ac:dyDescent="0.35">
      <c r="A12" s="54"/>
      <c r="C12" s="565" t="s">
        <v>108</v>
      </c>
      <c r="D12" s="566"/>
      <c r="E12" s="46"/>
      <c r="F12" s="46"/>
      <c r="G12" s="46"/>
      <c r="H12" s="46"/>
      <c r="I12" s="50">
        <f>SUM(I5:I11)</f>
        <v>142000</v>
      </c>
      <c r="J12" s="46"/>
      <c r="K12" s="46"/>
      <c r="L12" s="46"/>
      <c r="M12" s="46"/>
      <c r="N12" s="46"/>
      <c r="O12" s="46"/>
      <c r="P12" s="46"/>
      <c r="Q12" s="46"/>
      <c r="R12" s="46"/>
      <c r="S12" s="46"/>
      <c r="T12" s="46"/>
      <c r="V12" s="54"/>
    </row>
    <row r="13" spans="1:22" x14ac:dyDescent="0.35">
      <c r="A13" s="54"/>
      <c r="D13" s="47" t="s">
        <v>109</v>
      </c>
      <c r="E13" s="562"/>
      <c r="F13" s="563"/>
      <c r="G13" s="563"/>
      <c r="H13" s="563"/>
      <c r="I13" s="563"/>
      <c r="J13" s="563"/>
      <c r="K13" s="563"/>
      <c r="L13" s="563"/>
      <c r="M13" s="563"/>
      <c r="N13" s="563"/>
      <c r="O13" s="563"/>
      <c r="P13" s="563"/>
      <c r="Q13" s="563"/>
      <c r="R13" s="563"/>
      <c r="S13" s="563"/>
      <c r="T13" s="564"/>
      <c r="V13" s="54"/>
    </row>
    <row r="14" spans="1:22" ht="37.5" outlineLevel="1" x14ac:dyDescent="0.35">
      <c r="A14" s="54"/>
      <c r="C14" s="1">
        <v>1</v>
      </c>
      <c r="D14" s="57" t="s">
        <v>1318</v>
      </c>
      <c r="E14" s="7" t="s">
        <v>1319</v>
      </c>
      <c r="F14" s="26" t="s">
        <v>803</v>
      </c>
      <c r="G14" s="26" t="s">
        <v>30</v>
      </c>
      <c r="H14" s="26" t="s">
        <v>31</v>
      </c>
      <c r="I14" s="27">
        <v>45000</v>
      </c>
      <c r="J14" s="44" t="s">
        <v>1314</v>
      </c>
      <c r="K14" s="34">
        <v>43466</v>
      </c>
      <c r="L14" s="34">
        <f t="shared" si="0"/>
        <v>43471</v>
      </c>
      <c r="M14" s="34">
        <f>L14+7</f>
        <v>43478</v>
      </c>
      <c r="N14" s="34">
        <f>M14+21</f>
        <v>43499</v>
      </c>
      <c r="O14" s="34">
        <f t="shared" si="1"/>
        <v>43506</v>
      </c>
      <c r="P14" s="34" t="s">
        <v>33</v>
      </c>
      <c r="Q14" s="34" t="s">
        <v>33</v>
      </c>
      <c r="R14" s="34" t="s">
        <v>33</v>
      </c>
      <c r="S14" s="34">
        <f t="shared" si="3"/>
        <v>43513</v>
      </c>
      <c r="T14" s="34">
        <f t="shared" si="2"/>
        <v>43520</v>
      </c>
      <c r="V14" s="54"/>
    </row>
    <row r="15" spans="1:22" ht="28" outlineLevel="1" x14ac:dyDescent="0.35">
      <c r="A15" s="54"/>
      <c r="C15" s="1">
        <v>2</v>
      </c>
      <c r="D15" s="45" t="s">
        <v>1320</v>
      </c>
      <c r="E15" s="6" t="s">
        <v>1321</v>
      </c>
      <c r="F15" s="6" t="s">
        <v>803</v>
      </c>
      <c r="G15" s="8" t="s">
        <v>30</v>
      </c>
      <c r="H15" s="8" t="s">
        <v>31</v>
      </c>
      <c r="I15" s="27">
        <v>75000</v>
      </c>
      <c r="J15" s="9" t="s">
        <v>1314</v>
      </c>
      <c r="K15" s="34">
        <v>43466</v>
      </c>
      <c r="L15" s="34">
        <f t="shared" si="0"/>
        <v>43471</v>
      </c>
      <c r="M15" s="34">
        <f>L15+7</f>
        <v>43478</v>
      </c>
      <c r="N15" s="34">
        <f>M15+21</f>
        <v>43499</v>
      </c>
      <c r="O15" s="34">
        <f t="shared" si="1"/>
        <v>43506</v>
      </c>
      <c r="P15" s="34" t="s">
        <v>33</v>
      </c>
      <c r="Q15" s="34" t="s">
        <v>33</v>
      </c>
      <c r="R15" s="34" t="s">
        <v>33</v>
      </c>
      <c r="S15" s="34">
        <f t="shared" si="3"/>
        <v>43513</v>
      </c>
      <c r="T15" s="34">
        <f t="shared" si="2"/>
        <v>43520</v>
      </c>
      <c r="V15" s="54"/>
    </row>
    <row r="16" spans="1:22" outlineLevel="1" x14ac:dyDescent="0.35">
      <c r="A16" s="54"/>
      <c r="C16" s="1">
        <v>3</v>
      </c>
      <c r="D16" s="3"/>
      <c r="E16" s="6"/>
      <c r="F16" s="7"/>
      <c r="G16" s="7"/>
      <c r="H16" s="7"/>
      <c r="I16" s="27"/>
      <c r="J16" s="7"/>
      <c r="K16" s="7"/>
      <c r="L16" s="7"/>
      <c r="M16" s="7"/>
      <c r="N16" s="7"/>
      <c r="O16" s="7"/>
      <c r="P16" s="7"/>
      <c r="Q16" s="7"/>
      <c r="R16" s="7"/>
      <c r="S16" s="7"/>
      <c r="T16" s="7"/>
      <c r="V16" s="54"/>
    </row>
    <row r="17" spans="1:22" outlineLevel="1" x14ac:dyDescent="0.35">
      <c r="A17" s="54"/>
      <c r="C17" s="1">
        <v>4</v>
      </c>
      <c r="D17" s="4"/>
      <c r="E17" s="6"/>
      <c r="F17" s="8"/>
      <c r="G17" s="8"/>
      <c r="H17" s="26"/>
      <c r="I17" s="27"/>
      <c r="J17" s="9"/>
      <c r="K17" s="8"/>
      <c r="L17" s="8"/>
      <c r="M17" s="8"/>
      <c r="N17" s="8"/>
      <c r="O17" s="8"/>
      <c r="P17" s="8"/>
      <c r="Q17" s="8"/>
      <c r="R17" s="8"/>
      <c r="S17" s="8"/>
      <c r="T17" s="8"/>
      <c r="V17" s="54"/>
    </row>
    <row r="18" spans="1:22" outlineLevel="1" x14ac:dyDescent="0.35">
      <c r="A18" s="54"/>
      <c r="C18" s="1">
        <v>5</v>
      </c>
      <c r="D18" s="4"/>
      <c r="E18" s="6"/>
      <c r="F18" s="8"/>
      <c r="G18" s="8"/>
      <c r="H18" s="26"/>
      <c r="I18" s="27"/>
      <c r="J18" s="9"/>
      <c r="K18" s="8"/>
      <c r="L18" s="8"/>
      <c r="M18" s="8"/>
      <c r="N18" s="8"/>
      <c r="O18" s="8"/>
      <c r="P18" s="8"/>
      <c r="Q18" s="8"/>
      <c r="R18" s="8"/>
      <c r="S18" s="8"/>
      <c r="T18" s="8"/>
      <c r="V18" s="54"/>
    </row>
    <row r="19" spans="1:22" outlineLevel="1" x14ac:dyDescent="0.35">
      <c r="A19" s="54"/>
      <c r="C19" s="1">
        <v>6</v>
      </c>
      <c r="D19" s="4"/>
      <c r="E19" s="6"/>
      <c r="F19" s="8"/>
      <c r="G19" s="8"/>
      <c r="H19" s="26"/>
      <c r="I19" s="27"/>
      <c r="J19" s="9"/>
      <c r="K19" s="8"/>
      <c r="L19" s="8"/>
      <c r="M19" s="8"/>
      <c r="N19" s="8"/>
      <c r="O19" s="8"/>
      <c r="P19" s="8"/>
      <c r="Q19" s="8"/>
      <c r="R19" s="8"/>
      <c r="S19" s="8"/>
      <c r="T19" s="8"/>
      <c r="V19" s="54"/>
    </row>
    <row r="20" spans="1:22" outlineLevel="1" x14ac:dyDescent="0.35">
      <c r="A20" s="54"/>
      <c r="C20" s="1">
        <v>7</v>
      </c>
      <c r="D20" s="4"/>
      <c r="E20" s="6"/>
      <c r="F20" s="8"/>
      <c r="G20" s="8"/>
      <c r="H20" s="26"/>
      <c r="I20" s="27"/>
      <c r="J20" s="9"/>
      <c r="K20" s="8"/>
      <c r="L20" s="8"/>
      <c r="M20" s="8"/>
      <c r="N20" s="8"/>
      <c r="O20" s="8"/>
      <c r="P20" s="8"/>
      <c r="Q20" s="8"/>
      <c r="R20" s="8"/>
      <c r="S20" s="8"/>
      <c r="T20" s="8"/>
      <c r="V20" s="54"/>
    </row>
    <row r="21" spans="1:22" x14ac:dyDescent="0.35">
      <c r="A21" s="54"/>
      <c r="D21" s="4" t="s">
        <v>110</v>
      </c>
      <c r="E21" s="6"/>
      <c r="F21" s="6"/>
      <c r="G21" s="8"/>
      <c r="H21" s="8"/>
      <c r="I21" s="50">
        <f>SUM(I14:I17)</f>
        <v>120000</v>
      </c>
      <c r="J21" s="9"/>
      <c r="K21" s="8"/>
      <c r="L21" s="8"/>
      <c r="M21" s="8"/>
      <c r="N21" s="8"/>
      <c r="O21" s="8"/>
      <c r="P21" s="8"/>
      <c r="Q21" s="8"/>
      <c r="R21" s="8"/>
      <c r="S21" s="8"/>
      <c r="T21" s="8"/>
      <c r="V21" s="54"/>
    </row>
    <row r="22" spans="1:22" x14ac:dyDescent="0.35">
      <c r="A22" s="54"/>
      <c r="D22" s="48" t="s">
        <v>111</v>
      </c>
      <c r="E22" s="567"/>
      <c r="F22" s="568"/>
      <c r="G22" s="568"/>
      <c r="H22" s="568"/>
      <c r="I22" s="568"/>
      <c r="J22" s="568"/>
      <c r="K22" s="568"/>
      <c r="L22" s="568"/>
      <c r="M22" s="568"/>
      <c r="N22" s="568"/>
      <c r="O22" s="568"/>
      <c r="P22" s="568"/>
      <c r="Q22" s="568"/>
      <c r="R22" s="568"/>
      <c r="S22" s="568"/>
      <c r="T22" s="569"/>
      <c r="V22" s="54"/>
    </row>
    <row r="23" spans="1:22" outlineLevel="1" x14ac:dyDescent="0.35">
      <c r="A23" s="54"/>
      <c r="C23" s="1">
        <v>1</v>
      </c>
      <c r="D23" s="41" t="s">
        <v>1322</v>
      </c>
      <c r="E23" s="6" t="s">
        <v>1323</v>
      </c>
      <c r="F23" s="7" t="s">
        <v>23</v>
      </c>
      <c r="G23" s="7" t="s">
        <v>36</v>
      </c>
      <c r="H23" s="7" t="s">
        <v>24</v>
      </c>
      <c r="I23" s="27">
        <v>100000</v>
      </c>
      <c r="J23" s="7" t="s">
        <v>1324</v>
      </c>
      <c r="K23" s="34">
        <v>43377</v>
      </c>
      <c r="L23" s="34">
        <f>K23+5</f>
        <v>43382</v>
      </c>
      <c r="M23" s="34">
        <f>L23+30</f>
        <v>43412</v>
      </c>
      <c r="N23" s="34">
        <f>M23+21</f>
        <v>43433</v>
      </c>
      <c r="O23" s="34">
        <f>N23+7</f>
        <v>43440</v>
      </c>
      <c r="P23" s="34" t="s">
        <v>33</v>
      </c>
      <c r="Q23" s="34" t="s">
        <v>33</v>
      </c>
      <c r="R23" s="34" t="s">
        <v>33</v>
      </c>
      <c r="S23" s="34">
        <f>O23+7</f>
        <v>43447</v>
      </c>
      <c r="T23" s="34">
        <f>S23+7</f>
        <v>43454</v>
      </c>
      <c r="V23" s="54"/>
    </row>
    <row r="24" spans="1:22" outlineLevel="1" x14ac:dyDescent="0.35">
      <c r="A24" s="54"/>
      <c r="C24" s="1">
        <v>2</v>
      </c>
      <c r="D24" s="42" t="s">
        <v>1325</v>
      </c>
      <c r="E24" s="6" t="s">
        <v>1326</v>
      </c>
      <c r="F24" s="8" t="s">
        <v>23</v>
      </c>
      <c r="G24" s="8" t="s">
        <v>30</v>
      </c>
      <c r="H24" s="26" t="s">
        <v>31</v>
      </c>
      <c r="I24" s="27">
        <v>12000</v>
      </c>
      <c r="J24" s="9" t="s">
        <v>1314</v>
      </c>
      <c r="K24" s="34">
        <v>43466</v>
      </c>
      <c r="L24" s="34">
        <f>K24+5</f>
        <v>43471</v>
      </c>
      <c r="M24" s="34">
        <f>L24+7</f>
        <v>43478</v>
      </c>
      <c r="N24" s="34">
        <f>M24+21</f>
        <v>43499</v>
      </c>
      <c r="O24" s="34">
        <f>N24+7</f>
        <v>43506</v>
      </c>
      <c r="P24" s="34" t="s">
        <v>33</v>
      </c>
      <c r="Q24" s="34" t="s">
        <v>33</v>
      </c>
      <c r="R24" s="34" t="s">
        <v>33</v>
      </c>
      <c r="S24" s="34">
        <f>O24+7</f>
        <v>43513</v>
      </c>
      <c r="T24" s="34">
        <f>S24+7</f>
        <v>43520</v>
      </c>
      <c r="V24" s="54"/>
    </row>
    <row r="25" spans="1:22" outlineLevel="1" x14ac:dyDescent="0.35">
      <c r="A25" s="54"/>
      <c r="C25" s="1">
        <v>3</v>
      </c>
      <c r="D25" s="42" t="s">
        <v>1327</v>
      </c>
      <c r="E25" s="6" t="s">
        <v>1328</v>
      </c>
      <c r="F25" s="6" t="s">
        <v>23</v>
      </c>
      <c r="G25" s="8" t="s">
        <v>36</v>
      </c>
      <c r="H25" s="8" t="s">
        <v>31</v>
      </c>
      <c r="I25" s="27">
        <v>90000</v>
      </c>
      <c r="J25" s="9" t="s">
        <v>1311</v>
      </c>
      <c r="K25" s="34">
        <v>43498</v>
      </c>
      <c r="L25" s="34">
        <f>K25+5</f>
        <v>43503</v>
      </c>
      <c r="M25" s="34">
        <f>L25+21</f>
        <v>43524</v>
      </c>
      <c r="N25" s="34">
        <f>M25+21</f>
        <v>43545</v>
      </c>
      <c r="O25" s="34">
        <f>N25+7</f>
        <v>43552</v>
      </c>
      <c r="P25" s="34" t="s">
        <v>33</v>
      </c>
      <c r="Q25" s="34" t="s">
        <v>33</v>
      </c>
      <c r="R25" s="34" t="s">
        <v>33</v>
      </c>
      <c r="S25" s="34">
        <f>O25+7</f>
        <v>43559</v>
      </c>
      <c r="T25" s="34">
        <f>S25+7</f>
        <v>43566</v>
      </c>
      <c r="V25" s="54"/>
    </row>
    <row r="26" spans="1:22" outlineLevel="1" x14ac:dyDescent="0.35">
      <c r="A26" s="54"/>
      <c r="C26" s="1">
        <v>4</v>
      </c>
      <c r="D26" s="41" t="s">
        <v>1329</v>
      </c>
      <c r="E26" s="6" t="s">
        <v>1330</v>
      </c>
      <c r="F26" s="7" t="s">
        <v>23</v>
      </c>
      <c r="G26" s="7" t="s">
        <v>30</v>
      </c>
      <c r="H26" s="7" t="s">
        <v>816</v>
      </c>
      <c r="I26" s="27">
        <v>11500</v>
      </c>
      <c r="J26" s="7" t="s">
        <v>1324</v>
      </c>
      <c r="K26" s="34">
        <v>43498</v>
      </c>
      <c r="L26" s="34">
        <f>K26+5</f>
        <v>43503</v>
      </c>
      <c r="M26" s="34">
        <f>L26+7</f>
        <v>43510</v>
      </c>
      <c r="N26" s="34">
        <f>M26+7</f>
        <v>43517</v>
      </c>
      <c r="O26" s="34">
        <f>N26+7</f>
        <v>43524</v>
      </c>
      <c r="P26" s="34" t="s">
        <v>33</v>
      </c>
      <c r="Q26" s="34" t="s">
        <v>33</v>
      </c>
      <c r="R26" s="34" t="s">
        <v>33</v>
      </c>
      <c r="S26" s="34">
        <f>O26+7</f>
        <v>43531</v>
      </c>
      <c r="T26" s="34">
        <f>S26+7</f>
        <v>43538</v>
      </c>
      <c r="V26" s="54"/>
    </row>
    <row r="27" spans="1:22" outlineLevel="1" x14ac:dyDescent="0.35">
      <c r="A27" s="54"/>
      <c r="C27" s="1">
        <v>5</v>
      </c>
      <c r="D27" s="4"/>
      <c r="E27" s="6"/>
      <c r="F27" s="6"/>
      <c r="G27" s="8"/>
      <c r="H27" s="8"/>
      <c r="I27" s="27"/>
      <c r="J27" s="9"/>
      <c r="K27" s="8"/>
      <c r="L27" s="8"/>
      <c r="M27" s="8"/>
      <c r="N27" s="8"/>
      <c r="O27" s="8"/>
      <c r="P27" s="8"/>
      <c r="Q27" s="8"/>
      <c r="R27" s="8"/>
      <c r="S27" s="8"/>
      <c r="T27" s="8"/>
      <c r="V27" s="54"/>
    </row>
    <row r="28" spans="1:22" outlineLevel="1" x14ac:dyDescent="0.35">
      <c r="A28" s="54"/>
      <c r="C28" s="1">
        <v>6</v>
      </c>
      <c r="D28" s="51"/>
      <c r="E28" s="6"/>
      <c r="F28" s="7"/>
      <c r="G28" s="26"/>
      <c r="H28" s="26"/>
      <c r="I28" s="27"/>
      <c r="J28" s="44"/>
      <c r="K28" s="26"/>
      <c r="L28" s="26"/>
      <c r="M28" s="26"/>
      <c r="N28" s="26"/>
      <c r="O28" s="26"/>
      <c r="P28" s="26"/>
      <c r="Q28" s="26"/>
      <c r="R28" s="26"/>
      <c r="S28" s="26"/>
      <c r="T28" s="26"/>
      <c r="V28" s="54"/>
    </row>
    <row r="29" spans="1:22" outlineLevel="1" x14ac:dyDescent="0.35">
      <c r="A29" s="54"/>
      <c r="C29" s="1">
        <v>7</v>
      </c>
      <c r="D29" s="51"/>
      <c r="E29" s="6"/>
      <c r="F29" s="7"/>
      <c r="G29" s="26"/>
      <c r="H29" s="26"/>
      <c r="I29" s="27"/>
      <c r="J29" s="44"/>
      <c r="K29" s="26"/>
      <c r="L29" s="26"/>
      <c r="M29" s="26"/>
      <c r="N29" s="26"/>
      <c r="O29" s="26"/>
      <c r="P29" s="26"/>
      <c r="Q29" s="26"/>
      <c r="R29" s="26"/>
      <c r="S29" s="26"/>
      <c r="T29" s="26"/>
      <c r="V29" s="54"/>
    </row>
    <row r="30" spans="1:22" x14ac:dyDescent="0.35">
      <c r="A30" s="54"/>
      <c r="D30" s="3" t="s">
        <v>112</v>
      </c>
      <c r="E30" s="6"/>
      <c r="F30" s="7"/>
      <c r="G30" s="7"/>
      <c r="H30" s="7"/>
      <c r="I30" s="50">
        <f>SUM(I23:I27)</f>
        <v>213500</v>
      </c>
      <c r="J30" s="7"/>
      <c r="K30" s="7"/>
      <c r="L30" s="7"/>
      <c r="M30" s="7"/>
      <c r="N30" s="7"/>
      <c r="O30" s="7"/>
      <c r="P30" s="7"/>
      <c r="Q30" s="7"/>
      <c r="R30" s="7"/>
      <c r="S30" s="7"/>
      <c r="T30" s="7"/>
      <c r="V30" s="54"/>
    </row>
    <row r="31" spans="1:22" x14ac:dyDescent="0.35">
      <c r="A31" s="54"/>
      <c r="D31" s="49" t="s">
        <v>113</v>
      </c>
      <c r="E31" s="567"/>
      <c r="F31" s="568"/>
      <c r="G31" s="568"/>
      <c r="H31" s="568"/>
      <c r="I31" s="568"/>
      <c r="J31" s="568"/>
      <c r="K31" s="568"/>
      <c r="L31" s="568"/>
      <c r="M31" s="568"/>
      <c r="N31" s="568"/>
      <c r="O31" s="568"/>
      <c r="P31" s="568"/>
      <c r="Q31" s="568"/>
      <c r="R31" s="568"/>
      <c r="S31" s="568"/>
      <c r="T31" s="569"/>
      <c r="V31" s="54"/>
    </row>
    <row r="32" spans="1:22" outlineLevel="1" x14ac:dyDescent="0.35">
      <c r="A32" s="54"/>
      <c r="C32" s="1">
        <v>1</v>
      </c>
      <c r="D32" s="41" t="s">
        <v>1331</v>
      </c>
      <c r="E32" s="6" t="s">
        <v>1332</v>
      </c>
      <c r="F32" s="7" t="s">
        <v>93</v>
      </c>
      <c r="G32" s="7" t="s">
        <v>36</v>
      </c>
      <c r="H32" s="7" t="s">
        <v>24</v>
      </c>
      <c r="I32" s="27">
        <v>250000</v>
      </c>
      <c r="J32" s="7" t="s">
        <v>1324</v>
      </c>
      <c r="K32" s="34">
        <v>43377</v>
      </c>
      <c r="L32" s="34">
        <f>K32+5</f>
        <v>43382</v>
      </c>
      <c r="M32" s="34">
        <f>L32+30</f>
        <v>43412</v>
      </c>
      <c r="N32" s="34">
        <f>M32+21</f>
        <v>43433</v>
      </c>
      <c r="O32" s="34">
        <f>N32+7</f>
        <v>43440</v>
      </c>
      <c r="P32" s="34" t="s">
        <v>33</v>
      </c>
      <c r="Q32" s="34" t="s">
        <v>33</v>
      </c>
      <c r="R32" s="34" t="s">
        <v>33</v>
      </c>
      <c r="S32" s="34">
        <f>O32+7</f>
        <v>43447</v>
      </c>
      <c r="T32" s="34">
        <f>S32+7</f>
        <v>43454</v>
      </c>
      <c r="V32" s="54"/>
    </row>
    <row r="33" spans="1:22" outlineLevel="1" x14ac:dyDescent="0.35">
      <c r="A33" s="54"/>
      <c r="C33" s="1">
        <v>2</v>
      </c>
      <c r="D33" s="42" t="s">
        <v>1333</v>
      </c>
      <c r="E33" s="6" t="s">
        <v>1334</v>
      </c>
      <c r="F33" s="8" t="s">
        <v>93</v>
      </c>
      <c r="G33" s="8" t="s">
        <v>30</v>
      </c>
      <c r="H33" s="26" t="s">
        <v>31</v>
      </c>
      <c r="I33" s="27">
        <v>85000</v>
      </c>
      <c r="J33" s="9" t="s">
        <v>1314</v>
      </c>
      <c r="K33" s="34">
        <v>43466</v>
      </c>
      <c r="L33" s="34">
        <f>K33+5</f>
        <v>43471</v>
      </c>
      <c r="M33" s="34">
        <f>L33+7</f>
        <v>43478</v>
      </c>
      <c r="N33" s="34">
        <f>M33+21</f>
        <v>43499</v>
      </c>
      <c r="O33" s="34">
        <f>N33+7</f>
        <v>43506</v>
      </c>
      <c r="P33" s="34" t="s">
        <v>33</v>
      </c>
      <c r="Q33" s="34" t="s">
        <v>33</v>
      </c>
      <c r="R33" s="34" t="s">
        <v>33</v>
      </c>
      <c r="S33" s="34">
        <f>O33+7</f>
        <v>43513</v>
      </c>
      <c r="T33" s="34">
        <f>S33+7</f>
        <v>43520</v>
      </c>
      <c r="V33" s="54"/>
    </row>
    <row r="34" spans="1:22" outlineLevel="1" x14ac:dyDescent="0.35">
      <c r="A34" s="54"/>
      <c r="C34" s="1">
        <v>3</v>
      </c>
      <c r="D34" s="4"/>
      <c r="E34" s="6"/>
      <c r="F34" s="8"/>
      <c r="G34" s="8"/>
      <c r="H34" s="26"/>
      <c r="I34" s="27"/>
      <c r="J34" s="9"/>
      <c r="K34" s="8"/>
      <c r="L34" s="8"/>
      <c r="M34" s="8"/>
      <c r="N34" s="8"/>
      <c r="O34" s="8"/>
      <c r="P34" s="8"/>
      <c r="Q34" s="8"/>
      <c r="R34" s="8"/>
      <c r="S34" s="8"/>
      <c r="T34" s="8"/>
      <c r="V34" s="54"/>
    </row>
    <row r="35" spans="1:22" outlineLevel="1" x14ac:dyDescent="0.35">
      <c r="A35" s="54"/>
      <c r="C35" s="1">
        <v>4</v>
      </c>
      <c r="D35" s="4"/>
      <c r="E35" s="6"/>
      <c r="F35" s="6"/>
      <c r="G35" s="8"/>
      <c r="H35" s="8"/>
      <c r="I35" s="27"/>
      <c r="J35" s="9"/>
      <c r="K35" s="8"/>
      <c r="L35" s="8"/>
      <c r="M35" s="8"/>
      <c r="N35" s="8"/>
      <c r="O35" s="8"/>
      <c r="P35" s="8"/>
      <c r="Q35" s="8"/>
      <c r="R35" s="8"/>
      <c r="S35" s="8"/>
      <c r="T35" s="8"/>
      <c r="V35" s="54"/>
    </row>
    <row r="36" spans="1:22" outlineLevel="1" x14ac:dyDescent="0.35">
      <c r="A36" s="54"/>
      <c r="C36" s="1">
        <v>5</v>
      </c>
      <c r="D36" s="3"/>
      <c r="E36" s="6"/>
      <c r="F36" s="7"/>
      <c r="G36" s="7"/>
      <c r="H36" s="7"/>
      <c r="I36" s="27"/>
      <c r="J36" s="7"/>
      <c r="K36" s="7"/>
      <c r="L36" s="7"/>
      <c r="M36" s="7"/>
      <c r="N36" s="7"/>
      <c r="O36" s="7"/>
      <c r="P36" s="7"/>
      <c r="Q36" s="7"/>
      <c r="R36" s="7"/>
      <c r="S36" s="7"/>
      <c r="T36" s="7"/>
      <c r="V36" s="54"/>
    </row>
    <row r="37" spans="1:22" outlineLevel="1" x14ac:dyDescent="0.35">
      <c r="A37" s="54"/>
      <c r="C37" s="1">
        <v>6</v>
      </c>
      <c r="D37" s="3"/>
      <c r="E37" s="6"/>
      <c r="F37" s="7"/>
      <c r="G37" s="7"/>
      <c r="H37" s="7"/>
      <c r="I37" s="27"/>
      <c r="J37" s="7"/>
      <c r="K37" s="7"/>
      <c r="L37" s="7"/>
      <c r="M37" s="7"/>
      <c r="N37" s="7"/>
      <c r="O37" s="7"/>
      <c r="P37" s="7"/>
      <c r="Q37" s="7"/>
      <c r="R37" s="7"/>
      <c r="S37" s="7"/>
      <c r="T37" s="7"/>
      <c r="V37" s="54"/>
    </row>
    <row r="38" spans="1:22" outlineLevel="1" x14ac:dyDescent="0.35">
      <c r="A38" s="54"/>
      <c r="C38" s="1">
        <v>7</v>
      </c>
      <c r="D38" s="3"/>
      <c r="E38" s="6"/>
      <c r="F38" s="7"/>
      <c r="G38" s="7"/>
      <c r="H38" s="7"/>
      <c r="I38" s="27"/>
      <c r="J38" s="7"/>
      <c r="K38" s="7"/>
      <c r="L38" s="7"/>
      <c r="M38" s="7"/>
      <c r="N38" s="7"/>
      <c r="O38" s="7"/>
      <c r="P38" s="7"/>
      <c r="Q38" s="7"/>
      <c r="R38" s="7"/>
      <c r="S38" s="7"/>
      <c r="T38" s="7"/>
      <c r="V38" s="54"/>
    </row>
    <row r="39" spans="1:22" x14ac:dyDescent="0.35">
      <c r="A39" s="54"/>
      <c r="D39" s="4" t="s">
        <v>114</v>
      </c>
      <c r="E39" s="6"/>
      <c r="F39" s="8"/>
      <c r="G39" s="8"/>
      <c r="H39" s="26"/>
      <c r="I39" s="50">
        <f>SUM(I32:I36)</f>
        <v>335000</v>
      </c>
      <c r="J39" s="9"/>
      <c r="K39" s="8"/>
      <c r="L39" s="8"/>
      <c r="M39" s="8"/>
      <c r="N39" s="8"/>
      <c r="O39" s="8"/>
      <c r="P39" s="8"/>
      <c r="Q39" s="8"/>
      <c r="R39" s="8"/>
      <c r="S39" s="8"/>
      <c r="T39" s="8"/>
      <c r="V39" s="54"/>
    </row>
    <row r="40" spans="1:22" x14ac:dyDescent="0.35">
      <c r="A40" s="54"/>
      <c r="D40" s="39" t="s">
        <v>115</v>
      </c>
      <c r="E40" s="36"/>
      <c r="F40" s="36"/>
      <c r="G40" s="36"/>
      <c r="H40" s="36"/>
      <c r="I40" s="40">
        <f>I12+I21+I30+I39</f>
        <v>810500</v>
      </c>
      <c r="V40" s="54"/>
    </row>
    <row r="41" spans="1:22" x14ac:dyDescent="0.35">
      <c r="A41" s="54"/>
      <c r="V41" s="54"/>
    </row>
    <row r="42" spans="1:22" ht="15" customHeight="1" x14ac:dyDescent="0.35">
      <c r="A42" s="54"/>
      <c r="D42" s="38" t="s">
        <v>116</v>
      </c>
      <c r="E42" s="557" t="s">
        <v>117</v>
      </c>
      <c r="F42" s="557"/>
      <c r="G42" s="557"/>
      <c r="H42" s="557"/>
      <c r="I42" s="557"/>
      <c r="J42" s="53"/>
      <c r="K42" s="53"/>
      <c r="L42" s="53"/>
      <c r="M42" s="53"/>
      <c r="N42" s="53"/>
      <c r="O42" s="53"/>
      <c r="P42" s="53"/>
      <c r="Q42" s="53"/>
      <c r="R42" s="53"/>
      <c r="S42" s="53"/>
      <c r="T42" s="53"/>
      <c r="V42" s="54"/>
    </row>
    <row r="43" spans="1:22" x14ac:dyDescent="0.35">
      <c r="A43" s="54"/>
      <c r="D43" s="38" t="s">
        <v>118</v>
      </c>
      <c r="E43" s="52" t="s">
        <v>119</v>
      </c>
      <c r="F43" s="52"/>
      <c r="G43" s="52"/>
      <c r="H43" s="52"/>
      <c r="I43" s="52"/>
      <c r="J43" s="558"/>
      <c r="K43" s="558"/>
      <c r="L43" s="558"/>
      <c r="M43" s="558"/>
      <c r="N43" s="558"/>
      <c r="O43" s="558"/>
      <c r="P43" s="558"/>
      <c r="Q43" s="558"/>
      <c r="R43" s="558"/>
      <c r="S43" s="558"/>
      <c r="T43" s="558"/>
      <c r="V43" s="54"/>
    </row>
    <row r="44" spans="1:22" x14ac:dyDescent="0.35">
      <c r="A44" s="54"/>
      <c r="D44" s="38" t="s">
        <v>120</v>
      </c>
      <c r="E44" s="559">
        <v>43445</v>
      </c>
      <c r="F44" s="559"/>
      <c r="G44" s="559"/>
      <c r="H44" s="559"/>
      <c r="I44" s="559"/>
      <c r="J44" s="37"/>
      <c r="K44" s="37"/>
      <c r="L44" s="37"/>
      <c r="M44" s="37"/>
      <c r="N44" s="37"/>
      <c r="O44" s="37"/>
      <c r="P44" s="37"/>
      <c r="Q44" s="37"/>
      <c r="R44" s="37"/>
      <c r="S44" s="37"/>
      <c r="T44" s="37"/>
      <c r="V44" s="54"/>
    </row>
    <row r="45" spans="1:22" x14ac:dyDescent="0.35">
      <c r="A45" s="54"/>
      <c r="V45" s="54"/>
    </row>
    <row r="46" spans="1:22" x14ac:dyDescent="0.35">
      <c r="A46" s="54"/>
      <c r="B46" s="54"/>
      <c r="C46" s="54"/>
      <c r="D46" s="54"/>
      <c r="E46" s="55"/>
      <c r="F46" s="55"/>
      <c r="G46" s="55"/>
      <c r="H46" s="55"/>
      <c r="I46" s="55"/>
      <c r="J46" s="55"/>
      <c r="K46" s="55"/>
      <c r="L46" s="55"/>
      <c r="M46" s="55"/>
      <c r="N46" s="55"/>
      <c r="O46" s="55"/>
      <c r="P46" s="55"/>
      <c r="Q46" s="55"/>
      <c r="R46" s="55"/>
      <c r="S46" s="55"/>
      <c r="T46" s="55"/>
      <c r="U46" s="54"/>
      <c r="V46" s="54"/>
    </row>
  </sheetData>
  <sheetProtection algorithmName="SHA-512" hashValue="Vqk+wBJf7yfg7cHNkXe6v3qW+1dhXkCJ+2oBsAd+BO+SHS3HWPEteakN6dOfxxAhRR6p0S6/Muh/KsdQJoMxNQ==" saltValue="KezyEu+TydDdQxDqYiNRHg==" spinCount="100000" sheet="1" objects="1" scenarios="1" selectLockedCells="1" selectUnlockedCells="1"/>
  <autoFilter ref="C3:T50" xr:uid="{00000000-0009-0000-0000-000000000000}"/>
  <mergeCells count="9">
    <mergeCell ref="E44:I44"/>
    <mergeCell ref="E31:T31"/>
    <mergeCell ref="E22:T22"/>
    <mergeCell ref="E13:T13"/>
    <mergeCell ref="C4:D4"/>
    <mergeCell ref="C12:D12"/>
    <mergeCell ref="E4:T4"/>
    <mergeCell ref="E42:I42"/>
    <mergeCell ref="J43:T43"/>
  </mergeCells>
  <dataValidations count="1">
    <dataValidation type="textLength" allowBlank="1" showInputMessage="1" showErrorMessage="1" errorTitle="Character Length" error="Value can not exceed 250 characters" sqref="D5:D6 D15:D39" xr:uid="{00000000-0002-0000-0000-000000000000}">
      <formula1>0</formula1>
      <formula2>250</formula2>
    </dataValidation>
  </dataValidations>
  <pageMargins left="0.25" right="0.25" top="1" bottom="1" header="0.5" footer="0.5"/>
  <pageSetup scale="79"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0A37D-108C-4398-8DC6-AF7A5A28CAF4}">
  <dimension ref="A1:V46"/>
  <sheetViews>
    <sheetView topLeftCell="K1" workbookViewId="0">
      <selection activeCell="D7" sqref="D7"/>
    </sheetView>
  </sheetViews>
  <sheetFormatPr defaultColWidth="9.25" defaultRowHeight="14" outlineLevelRow="1" x14ac:dyDescent="0.35"/>
  <cols>
    <col min="1" max="1" width="2.75" style="1" customWidth="1"/>
    <col min="2" max="2" width="3.83203125" style="1" customWidth="1"/>
    <col min="3" max="3" width="3.25" style="1" bestFit="1" customWidth="1"/>
    <col min="4" max="4" width="51.83203125" style="1" bestFit="1" customWidth="1"/>
    <col min="5" max="5" width="20.33203125" style="5" hidden="1" customWidth="1"/>
    <col min="6" max="6" width="13.25" style="5" hidden="1" customWidth="1"/>
    <col min="7" max="8" width="14.5" style="5" hidden="1" customWidth="1"/>
    <col min="9" max="9" width="18.25" style="5" customWidth="1"/>
    <col min="10" max="10" width="15.58203125" style="5" customWidth="1"/>
    <col min="11" max="11" width="14.75" style="5" customWidth="1"/>
    <col min="12" max="20" width="14.75" style="5" hidden="1" customWidth="1"/>
    <col min="21" max="21" width="7.5" style="1" customWidth="1"/>
    <col min="22" max="22" width="3" style="1" customWidth="1"/>
    <col min="23" max="16384" width="9.25" style="1"/>
  </cols>
  <sheetData>
    <row r="1" spans="1:22" x14ac:dyDescent="0.35">
      <c r="A1" s="54"/>
      <c r="B1" s="54"/>
      <c r="C1" s="54"/>
      <c r="D1" s="54"/>
      <c r="E1" s="55"/>
      <c r="F1" s="55"/>
      <c r="G1" s="55"/>
      <c r="H1" s="55"/>
      <c r="I1" s="55"/>
      <c r="J1" s="55"/>
      <c r="K1" s="55"/>
      <c r="L1" s="55"/>
      <c r="M1" s="55"/>
      <c r="N1" s="55"/>
      <c r="O1" s="55"/>
      <c r="P1" s="55"/>
      <c r="Q1" s="55"/>
      <c r="R1" s="55"/>
      <c r="S1" s="55"/>
      <c r="T1" s="55"/>
      <c r="U1" s="54"/>
      <c r="V1" s="54"/>
    </row>
    <row r="2" spans="1:22" x14ac:dyDescent="0.35">
      <c r="A2" s="54"/>
      <c r="V2" s="54"/>
    </row>
    <row r="3" spans="1:22" s="2" customFormat="1" ht="39" x14ac:dyDescent="0.35">
      <c r="A3" s="56"/>
      <c r="C3" s="35" t="s">
        <v>1</v>
      </c>
      <c r="D3" s="25" t="s">
        <v>101</v>
      </c>
      <c r="E3" s="25" t="s">
        <v>102</v>
      </c>
      <c r="F3" s="24" t="s">
        <v>5</v>
      </c>
      <c r="G3" s="24" t="s">
        <v>103</v>
      </c>
      <c r="H3" s="24" t="s">
        <v>7</v>
      </c>
      <c r="I3" s="25" t="s">
        <v>104</v>
      </c>
      <c r="J3" s="25" t="s">
        <v>105</v>
      </c>
      <c r="K3" s="24" t="s">
        <v>106</v>
      </c>
      <c r="L3" s="24" t="s">
        <v>11</v>
      </c>
      <c r="M3" s="24" t="s">
        <v>12</v>
      </c>
      <c r="N3" s="24" t="s">
        <v>13</v>
      </c>
      <c r="O3" s="24" t="s">
        <v>14</v>
      </c>
      <c r="P3" s="24" t="s">
        <v>15</v>
      </c>
      <c r="Q3" s="24" t="s">
        <v>16</v>
      </c>
      <c r="R3" s="24" t="s">
        <v>14</v>
      </c>
      <c r="S3" s="24" t="s">
        <v>17</v>
      </c>
      <c r="T3" s="24" t="s">
        <v>18</v>
      </c>
      <c r="V3" s="56"/>
    </row>
    <row r="4" spans="1:22" ht="15.75" customHeight="1" x14ac:dyDescent="0.35">
      <c r="A4" s="54"/>
      <c r="C4" s="560" t="s">
        <v>107</v>
      </c>
      <c r="D4" s="561"/>
      <c r="E4" s="562"/>
      <c r="F4" s="563"/>
      <c r="G4" s="563"/>
      <c r="H4" s="563"/>
      <c r="I4" s="563"/>
      <c r="J4" s="563"/>
      <c r="K4" s="563"/>
      <c r="L4" s="563"/>
      <c r="M4" s="563"/>
      <c r="N4" s="563"/>
      <c r="O4" s="563"/>
      <c r="P4" s="563"/>
      <c r="Q4" s="563"/>
      <c r="R4" s="563"/>
      <c r="S4" s="563"/>
      <c r="T4" s="564"/>
      <c r="V4" s="54"/>
    </row>
    <row r="5" spans="1:22" outlineLevel="1" x14ac:dyDescent="0.35">
      <c r="A5" s="54"/>
      <c r="C5" s="1">
        <v>1</v>
      </c>
      <c r="D5" s="43"/>
      <c r="E5" s="7"/>
      <c r="F5" s="7"/>
      <c r="G5" s="26"/>
      <c r="H5" s="26"/>
      <c r="I5" s="27"/>
      <c r="J5" s="44"/>
      <c r="K5" s="34"/>
      <c r="L5" s="34"/>
      <c r="M5" s="34"/>
      <c r="N5" s="34"/>
      <c r="O5" s="34"/>
      <c r="P5" s="34"/>
      <c r="Q5" s="34"/>
      <c r="R5" s="34"/>
      <c r="S5" s="34"/>
      <c r="T5" s="34"/>
      <c r="V5" s="54"/>
    </row>
    <row r="6" spans="1:22" outlineLevel="1" x14ac:dyDescent="0.35">
      <c r="A6" s="54"/>
      <c r="C6" s="1">
        <v>2</v>
      </c>
      <c r="D6" s="41"/>
      <c r="E6" s="6"/>
      <c r="F6" s="7"/>
      <c r="G6" s="7"/>
      <c r="H6" s="7"/>
      <c r="I6" s="27"/>
      <c r="J6" s="7"/>
      <c r="K6" s="34"/>
      <c r="L6" s="34"/>
      <c r="M6" s="34"/>
      <c r="N6" s="34"/>
      <c r="O6" s="34"/>
      <c r="P6" s="34"/>
      <c r="Q6" s="34"/>
      <c r="R6" s="34"/>
      <c r="S6" s="34"/>
      <c r="T6" s="34"/>
      <c r="V6" s="54"/>
    </row>
    <row r="7" spans="1:22" outlineLevel="1" x14ac:dyDescent="0.35">
      <c r="A7" s="54"/>
      <c r="C7" s="1">
        <v>3</v>
      </c>
      <c r="D7" s="45"/>
      <c r="E7" s="46"/>
      <c r="F7" s="46"/>
      <c r="G7" s="46"/>
      <c r="H7" s="46"/>
      <c r="I7" s="27"/>
      <c r="J7" s="44"/>
      <c r="K7" s="34"/>
      <c r="L7" s="34"/>
      <c r="M7" s="34"/>
      <c r="N7" s="34"/>
      <c r="O7" s="34"/>
      <c r="P7" s="34"/>
      <c r="Q7" s="34"/>
      <c r="R7" s="34"/>
      <c r="S7" s="34"/>
      <c r="T7" s="34"/>
      <c r="V7" s="54"/>
    </row>
    <row r="8" spans="1:22" outlineLevel="1" x14ac:dyDescent="0.35">
      <c r="A8" s="54"/>
      <c r="C8" s="1">
        <v>4</v>
      </c>
      <c r="D8" s="45"/>
      <c r="E8" s="46"/>
      <c r="F8" s="46"/>
      <c r="G8" s="46"/>
      <c r="H8" s="46"/>
      <c r="I8" s="27"/>
      <c r="J8" s="46"/>
      <c r="K8" s="46"/>
      <c r="L8" s="46"/>
      <c r="M8" s="46"/>
      <c r="N8" s="46"/>
      <c r="O8" s="46"/>
      <c r="P8" s="46"/>
      <c r="Q8" s="46"/>
      <c r="R8" s="46"/>
      <c r="S8" s="46"/>
      <c r="T8" s="46"/>
      <c r="V8" s="54"/>
    </row>
    <row r="9" spans="1:22" outlineLevel="1" x14ac:dyDescent="0.35">
      <c r="A9" s="54"/>
      <c r="C9" s="1">
        <v>5</v>
      </c>
      <c r="D9" s="45"/>
      <c r="E9" s="46"/>
      <c r="F9" s="46"/>
      <c r="G9" s="46"/>
      <c r="H9" s="46"/>
      <c r="I9" s="27"/>
      <c r="J9" s="46"/>
      <c r="K9" s="46"/>
      <c r="L9" s="46"/>
      <c r="M9" s="46"/>
      <c r="N9" s="46"/>
      <c r="O9" s="46"/>
      <c r="P9" s="46"/>
      <c r="Q9" s="46"/>
      <c r="R9" s="46"/>
      <c r="S9" s="46"/>
      <c r="T9" s="46"/>
      <c r="V9" s="54"/>
    </row>
    <row r="10" spans="1:22" outlineLevel="1" x14ac:dyDescent="0.35">
      <c r="A10" s="54"/>
      <c r="C10" s="1">
        <v>6</v>
      </c>
      <c r="D10" s="45"/>
      <c r="E10" s="46"/>
      <c r="F10" s="46"/>
      <c r="G10" s="46"/>
      <c r="H10" s="46"/>
      <c r="I10" s="27"/>
      <c r="J10" s="46"/>
      <c r="K10" s="46"/>
      <c r="L10" s="46"/>
      <c r="M10" s="46"/>
      <c r="N10" s="46"/>
      <c r="O10" s="46"/>
      <c r="P10" s="46"/>
      <c r="Q10" s="46"/>
      <c r="R10" s="46"/>
      <c r="S10" s="46"/>
      <c r="T10" s="46"/>
      <c r="V10" s="54"/>
    </row>
    <row r="11" spans="1:22" outlineLevel="1" x14ac:dyDescent="0.35">
      <c r="A11" s="54"/>
      <c r="C11" s="1">
        <v>7</v>
      </c>
      <c r="D11" s="45"/>
      <c r="E11" s="46"/>
      <c r="F11" s="46"/>
      <c r="G11" s="46"/>
      <c r="H11" s="46"/>
      <c r="I11" s="27"/>
      <c r="J11" s="46"/>
      <c r="K11" s="46"/>
      <c r="L11" s="46"/>
      <c r="M11" s="46"/>
      <c r="N11" s="46"/>
      <c r="O11" s="46"/>
      <c r="P11" s="46"/>
      <c r="Q11" s="46"/>
      <c r="R11" s="46"/>
      <c r="S11" s="46"/>
      <c r="T11" s="46"/>
      <c r="V11" s="54"/>
    </row>
    <row r="12" spans="1:22" ht="15.75" customHeight="1" x14ac:dyDescent="0.35">
      <c r="A12" s="54"/>
      <c r="C12" s="565" t="s">
        <v>108</v>
      </c>
      <c r="D12" s="566"/>
      <c r="E12" s="46"/>
      <c r="F12" s="46"/>
      <c r="G12" s="46"/>
      <c r="H12" s="46"/>
      <c r="I12" s="50"/>
      <c r="J12" s="46"/>
      <c r="K12" s="46"/>
      <c r="L12" s="46"/>
      <c r="M12" s="46"/>
      <c r="N12" s="46"/>
      <c r="O12" s="46"/>
      <c r="P12" s="46"/>
      <c r="Q12" s="46"/>
      <c r="R12" s="46"/>
      <c r="S12" s="46"/>
      <c r="T12" s="46"/>
      <c r="V12" s="54"/>
    </row>
    <row r="13" spans="1:22" x14ac:dyDescent="0.35">
      <c r="A13" s="54"/>
      <c r="D13" s="47" t="s">
        <v>109</v>
      </c>
      <c r="E13" s="562"/>
      <c r="F13" s="563"/>
      <c r="G13" s="563"/>
      <c r="H13" s="563"/>
      <c r="I13" s="563"/>
      <c r="J13" s="563"/>
      <c r="K13" s="563"/>
      <c r="L13" s="563"/>
      <c r="M13" s="563"/>
      <c r="N13" s="563"/>
      <c r="O13" s="563"/>
      <c r="P13" s="563"/>
      <c r="Q13" s="563"/>
      <c r="R13" s="563"/>
      <c r="S13" s="563"/>
      <c r="T13" s="564"/>
      <c r="V13" s="54"/>
    </row>
    <row r="14" spans="1:22" outlineLevel="1" x14ac:dyDescent="0.35">
      <c r="A14" s="54"/>
      <c r="C14" s="1">
        <v>1</v>
      </c>
      <c r="D14" s="57"/>
      <c r="E14" s="7"/>
      <c r="F14" s="26"/>
      <c r="G14" s="26"/>
      <c r="H14" s="26"/>
      <c r="I14" s="27"/>
      <c r="J14" s="44"/>
      <c r="K14" s="34"/>
      <c r="L14" s="34"/>
      <c r="M14" s="34"/>
      <c r="N14" s="34"/>
      <c r="O14" s="34"/>
      <c r="P14" s="34"/>
      <c r="Q14" s="34"/>
      <c r="R14" s="34"/>
      <c r="S14" s="34"/>
      <c r="T14" s="34"/>
      <c r="V14" s="54"/>
    </row>
    <row r="15" spans="1:22" outlineLevel="1" x14ac:dyDescent="0.35">
      <c r="A15" s="54"/>
      <c r="C15" s="1">
        <v>2</v>
      </c>
      <c r="D15" s="45"/>
      <c r="E15" s="6"/>
      <c r="F15" s="6"/>
      <c r="G15" s="8"/>
      <c r="H15" s="8"/>
      <c r="I15" s="27"/>
      <c r="J15" s="9"/>
      <c r="K15" s="34"/>
      <c r="L15" s="34"/>
      <c r="M15" s="34"/>
      <c r="N15" s="34"/>
      <c r="O15" s="34"/>
      <c r="P15" s="34"/>
      <c r="Q15" s="34"/>
      <c r="R15" s="34"/>
      <c r="S15" s="34"/>
      <c r="T15" s="34"/>
      <c r="V15" s="54"/>
    </row>
    <row r="16" spans="1:22" outlineLevel="1" x14ac:dyDescent="0.35">
      <c r="A16" s="54"/>
      <c r="C16" s="1">
        <v>3</v>
      </c>
      <c r="D16" s="3"/>
      <c r="E16" s="6"/>
      <c r="F16" s="7"/>
      <c r="G16" s="7"/>
      <c r="H16" s="7"/>
      <c r="I16" s="27"/>
      <c r="J16" s="7"/>
      <c r="K16" s="7"/>
      <c r="L16" s="7"/>
      <c r="M16" s="7"/>
      <c r="N16" s="7"/>
      <c r="O16" s="7"/>
      <c r="P16" s="7"/>
      <c r="Q16" s="7"/>
      <c r="R16" s="7"/>
      <c r="S16" s="7"/>
      <c r="T16" s="7"/>
      <c r="V16" s="54"/>
    </row>
    <row r="17" spans="1:22" outlineLevel="1" x14ac:dyDescent="0.35">
      <c r="A17" s="54"/>
      <c r="C17" s="1">
        <v>4</v>
      </c>
      <c r="D17" s="4"/>
      <c r="E17" s="6"/>
      <c r="F17" s="8"/>
      <c r="G17" s="8"/>
      <c r="H17" s="26"/>
      <c r="I17" s="27"/>
      <c r="J17" s="9"/>
      <c r="K17" s="8"/>
      <c r="L17" s="8"/>
      <c r="M17" s="8"/>
      <c r="N17" s="8"/>
      <c r="O17" s="8"/>
      <c r="P17" s="8"/>
      <c r="Q17" s="8"/>
      <c r="R17" s="8"/>
      <c r="S17" s="8"/>
      <c r="T17" s="8"/>
      <c r="V17" s="54"/>
    </row>
    <row r="18" spans="1:22" outlineLevel="1" x14ac:dyDescent="0.35">
      <c r="A18" s="54"/>
      <c r="C18" s="1">
        <v>5</v>
      </c>
      <c r="D18" s="4"/>
      <c r="E18" s="6"/>
      <c r="F18" s="8"/>
      <c r="G18" s="8"/>
      <c r="H18" s="26"/>
      <c r="I18" s="27"/>
      <c r="J18" s="9"/>
      <c r="K18" s="8"/>
      <c r="L18" s="8"/>
      <c r="M18" s="8"/>
      <c r="N18" s="8"/>
      <c r="O18" s="8"/>
      <c r="P18" s="8"/>
      <c r="Q18" s="8"/>
      <c r="R18" s="8"/>
      <c r="S18" s="8"/>
      <c r="T18" s="8"/>
      <c r="V18" s="54"/>
    </row>
    <row r="19" spans="1:22" outlineLevel="1" x14ac:dyDescent="0.35">
      <c r="A19" s="54"/>
      <c r="C19" s="1">
        <v>6</v>
      </c>
      <c r="D19" s="4"/>
      <c r="E19" s="6"/>
      <c r="F19" s="8"/>
      <c r="G19" s="8"/>
      <c r="H19" s="26"/>
      <c r="I19" s="27"/>
      <c r="J19" s="9"/>
      <c r="K19" s="8"/>
      <c r="L19" s="8"/>
      <c r="M19" s="8"/>
      <c r="N19" s="8"/>
      <c r="O19" s="8"/>
      <c r="P19" s="8"/>
      <c r="Q19" s="8"/>
      <c r="R19" s="8"/>
      <c r="S19" s="8"/>
      <c r="T19" s="8"/>
      <c r="V19" s="54"/>
    </row>
    <row r="20" spans="1:22" outlineLevel="1" x14ac:dyDescent="0.35">
      <c r="A20" s="54"/>
      <c r="C20" s="1">
        <v>7</v>
      </c>
      <c r="D20" s="4"/>
      <c r="E20" s="6"/>
      <c r="F20" s="8"/>
      <c r="G20" s="8"/>
      <c r="H20" s="26"/>
      <c r="I20" s="27"/>
      <c r="J20" s="9"/>
      <c r="K20" s="8"/>
      <c r="L20" s="8"/>
      <c r="M20" s="8"/>
      <c r="N20" s="8"/>
      <c r="O20" s="8"/>
      <c r="P20" s="8"/>
      <c r="Q20" s="8"/>
      <c r="R20" s="8"/>
      <c r="S20" s="8"/>
      <c r="T20" s="8"/>
      <c r="V20" s="54"/>
    </row>
    <row r="21" spans="1:22" x14ac:dyDescent="0.35">
      <c r="A21" s="54"/>
      <c r="D21" s="4" t="s">
        <v>110</v>
      </c>
      <c r="E21" s="6"/>
      <c r="F21" s="6"/>
      <c r="G21" s="8"/>
      <c r="H21" s="8"/>
      <c r="I21" s="50"/>
      <c r="J21" s="9"/>
      <c r="K21" s="8"/>
      <c r="L21" s="8"/>
      <c r="M21" s="8"/>
      <c r="N21" s="8"/>
      <c r="O21" s="8"/>
      <c r="P21" s="8"/>
      <c r="Q21" s="8"/>
      <c r="R21" s="8"/>
      <c r="S21" s="8"/>
      <c r="T21" s="8"/>
      <c r="V21" s="54"/>
    </row>
    <row r="22" spans="1:22" x14ac:dyDescent="0.35">
      <c r="A22" s="54"/>
      <c r="D22" s="48" t="s">
        <v>111</v>
      </c>
      <c r="E22" s="567"/>
      <c r="F22" s="568"/>
      <c r="G22" s="568"/>
      <c r="H22" s="568"/>
      <c r="I22" s="568"/>
      <c r="J22" s="568"/>
      <c r="K22" s="568"/>
      <c r="L22" s="568"/>
      <c r="M22" s="568"/>
      <c r="N22" s="568"/>
      <c r="O22" s="568"/>
      <c r="P22" s="568"/>
      <c r="Q22" s="568"/>
      <c r="R22" s="568"/>
      <c r="S22" s="568"/>
      <c r="T22" s="569"/>
      <c r="V22" s="54"/>
    </row>
    <row r="23" spans="1:22" outlineLevel="1" x14ac:dyDescent="0.35">
      <c r="A23" s="54"/>
      <c r="C23" s="1">
        <v>1</v>
      </c>
      <c r="D23" s="41"/>
      <c r="E23" s="6"/>
      <c r="F23" s="7"/>
      <c r="G23" s="7"/>
      <c r="H23" s="7"/>
      <c r="I23" s="27"/>
      <c r="J23" s="7"/>
      <c r="K23" s="34"/>
      <c r="L23" s="34"/>
      <c r="M23" s="34"/>
      <c r="N23" s="34"/>
      <c r="O23" s="34"/>
      <c r="P23" s="34"/>
      <c r="Q23" s="34"/>
      <c r="R23" s="34"/>
      <c r="S23" s="34"/>
      <c r="T23" s="34"/>
      <c r="V23" s="54"/>
    </row>
    <row r="24" spans="1:22" outlineLevel="1" x14ac:dyDescent="0.35">
      <c r="A24" s="54"/>
      <c r="C24" s="1">
        <v>2</v>
      </c>
      <c r="D24" s="42"/>
      <c r="E24" s="6"/>
      <c r="F24" s="8"/>
      <c r="G24" s="8"/>
      <c r="H24" s="26"/>
      <c r="I24" s="27"/>
      <c r="J24" s="9"/>
      <c r="K24" s="34"/>
      <c r="L24" s="34"/>
      <c r="M24" s="34"/>
      <c r="N24" s="34"/>
      <c r="O24" s="34"/>
      <c r="P24" s="34"/>
      <c r="Q24" s="34"/>
      <c r="R24" s="34"/>
      <c r="S24" s="34"/>
      <c r="T24" s="34"/>
      <c r="V24" s="54"/>
    </row>
    <row r="25" spans="1:22" outlineLevel="1" x14ac:dyDescent="0.35">
      <c r="A25" s="54"/>
      <c r="C25" s="1">
        <v>3</v>
      </c>
      <c r="D25" s="42"/>
      <c r="E25" s="6"/>
      <c r="F25" s="6"/>
      <c r="G25" s="8"/>
      <c r="H25" s="8"/>
      <c r="I25" s="27"/>
      <c r="J25" s="9"/>
      <c r="K25" s="34"/>
      <c r="L25" s="34"/>
      <c r="M25" s="34"/>
      <c r="N25" s="34"/>
      <c r="O25" s="34"/>
      <c r="P25" s="34"/>
      <c r="Q25" s="34"/>
      <c r="R25" s="34"/>
      <c r="S25" s="34"/>
      <c r="T25" s="34"/>
      <c r="V25" s="54"/>
    </row>
    <row r="26" spans="1:22" outlineLevel="1" x14ac:dyDescent="0.35">
      <c r="A26" s="54"/>
      <c r="C26" s="1">
        <v>4</v>
      </c>
      <c r="D26" s="41"/>
      <c r="E26" s="6"/>
      <c r="F26" s="7"/>
      <c r="G26" s="7"/>
      <c r="H26" s="7"/>
      <c r="I26" s="27"/>
      <c r="J26" s="7"/>
      <c r="K26" s="34"/>
      <c r="L26" s="34"/>
      <c r="M26" s="34"/>
      <c r="N26" s="34"/>
      <c r="O26" s="34"/>
      <c r="P26" s="34"/>
      <c r="Q26" s="34"/>
      <c r="R26" s="34"/>
      <c r="S26" s="34"/>
      <c r="T26" s="34"/>
      <c r="V26" s="54"/>
    </row>
    <row r="27" spans="1:22" outlineLevel="1" x14ac:dyDescent="0.35">
      <c r="A27" s="54"/>
      <c r="C27" s="1">
        <v>5</v>
      </c>
      <c r="D27" s="4"/>
      <c r="E27" s="6"/>
      <c r="F27" s="6"/>
      <c r="G27" s="8"/>
      <c r="H27" s="8"/>
      <c r="I27" s="27"/>
      <c r="J27" s="9"/>
      <c r="K27" s="8"/>
      <c r="L27" s="8"/>
      <c r="M27" s="8"/>
      <c r="N27" s="8"/>
      <c r="O27" s="8"/>
      <c r="P27" s="8"/>
      <c r="Q27" s="8"/>
      <c r="R27" s="8"/>
      <c r="S27" s="8"/>
      <c r="T27" s="8"/>
      <c r="V27" s="54"/>
    </row>
    <row r="28" spans="1:22" outlineLevel="1" x14ac:dyDescent="0.35">
      <c r="A28" s="54"/>
      <c r="C28" s="1">
        <v>6</v>
      </c>
      <c r="D28" s="51"/>
      <c r="E28" s="6"/>
      <c r="F28" s="7"/>
      <c r="G28" s="26"/>
      <c r="H28" s="26"/>
      <c r="I28" s="27"/>
      <c r="J28" s="44"/>
      <c r="K28" s="26"/>
      <c r="L28" s="26"/>
      <c r="M28" s="26"/>
      <c r="N28" s="26"/>
      <c r="O28" s="26"/>
      <c r="P28" s="26"/>
      <c r="Q28" s="26"/>
      <c r="R28" s="26"/>
      <c r="S28" s="26"/>
      <c r="T28" s="26"/>
      <c r="V28" s="54"/>
    </row>
    <row r="29" spans="1:22" outlineLevel="1" x14ac:dyDescent="0.35">
      <c r="A29" s="54"/>
      <c r="C29" s="1">
        <v>7</v>
      </c>
      <c r="D29" s="51"/>
      <c r="E29" s="6"/>
      <c r="F29" s="7"/>
      <c r="G29" s="26"/>
      <c r="H29" s="26"/>
      <c r="I29" s="27"/>
      <c r="J29" s="44"/>
      <c r="K29" s="26"/>
      <c r="L29" s="26"/>
      <c r="M29" s="26"/>
      <c r="N29" s="26"/>
      <c r="O29" s="26"/>
      <c r="P29" s="26"/>
      <c r="Q29" s="26"/>
      <c r="R29" s="26"/>
      <c r="S29" s="26"/>
      <c r="T29" s="26"/>
      <c r="V29" s="54"/>
    </row>
    <row r="30" spans="1:22" x14ac:dyDescent="0.35">
      <c r="A30" s="54"/>
      <c r="D30" s="3" t="s">
        <v>112</v>
      </c>
      <c r="E30" s="6"/>
      <c r="F30" s="7"/>
      <c r="G30" s="7"/>
      <c r="H30" s="7"/>
      <c r="I30" s="50"/>
      <c r="J30" s="7"/>
      <c r="K30" s="7"/>
      <c r="L30" s="7"/>
      <c r="M30" s="7"/>
      <c r="N30" s="7"/>
      <c r="O30" s="7"/>
      <c r="P30" s="7"/>
      <c r="Q30" s="7"/>
      <c r="R30" s="7"/>
      <c r="S30" s="7"/>
      <c r="T30" s="7"/>
      <c r="V30" s="54"/>
    </row>
    <row r="31" spans="1:22" x14ac:dyDescent="0.35">
      <c r="A31" s="54"/>
      <c r="D31" s="49" t="s">
        <v>113</v>
      </c>
      <c r="E31" s="567"/>
      <c r="F31" s="568"/>
      <c r="G31" s="568"/>
      <c r="H31" s="568"/>
      <c r="I31" s="568"/>
      <c r="J31" s="568"/>
      <c r="K31" s="568"/>
      <c r="L31" s="568"/>
      <c r="M31" s="568"/>
      <c r="N31" s="568"/>
      <c r="O31" s="568"/>
      <c r="P31" s="568"/>
      <c r="Q31" s="568"/>
      <c r="R31" s="568"/>
      <c r="S31" s="568"/>
      <c r="T31" s="569"/>
      <c r="V31" s="54"/>
    </row>
    <row r="32" spans="1:22" outlineLevel="1" x14ac:dyDescent="0.35">
      <c r="A32" s="54"/>
      <c r="C32" s="1">
        <v>1</v>
      </c>
      <c r="D32" s="41"/>
      <c r="E32" s="6"/>
      <c r="F32" s="7"/>
      <c r="G32" s="7"/>
      <c r="H32" s="7"/>
      <c r="I32" s="27"/>
      <c r="J32" s="7"/>
      <c r="K32" s="34"/>
      <c r="L32" s="34"/>
      <c r="M32" s="34"/>
      <c r="N32" s="34"/>
      <c r="O32" s="34"/>
      <c r="P32" s="34"/>
      <c r="Q32" s="34"/>
      <c r="R32" s="34"/>
      <c r="S32" s="34"/>
      <c r="T32" s="34"/>
      <c r="V32" s="54"/>
    </row>
    <row r="33" spans="1:22" outlineLevel="1" x14ac:dyDescent="0.35">
      <c r="A33" s="54"/>
      <c r="C33" s="1">
        <v>2</v>
      </c>
      <c r="D33" s="42"/>
      <c r="E33" s="6"/>
      <c r="F33" s="8"/>
      <c r="G33" s="8"/>
      <c r="H33" s="26"/>
      <c r="I33" s="27"/>
      <c r="J33" s="9"/>
      <c r="K33" s="34"/>
      <c r="L33" s="34"/>
      <c r="M33" s="34"/>
      <c r="N33" s="34"/>
      <c r="O33" s="34"/>
      <c r="P33" s="34"/>
      <c r="Q33" s="34"/>
      <c r="R33" s="34"/>
      <c r="S33" s="34"/>
      <c r="T33" s="34"/>
      <c r="V33" s="54"/>
    </row>
    <row r="34" spans="1:22" outlineLevel="1" x14ac:dyDescent="0.35">
      <c r="A34" s="54"/>
      <c r="C34" s="1">
        <v>3</v>
      </c>
      <c r="D34" s="4"/>
      <c r="E34" s="6"/>
      <c r="F34" s="8"/>
      <c r="G34" s="8"/>
      <c r="H34" s="26"/>
      <c r="I34" s="27"/>
      <c r="J34" s="9"/>
      <c r="K34" s="8"/>
      <c r="L34" s="8"/>
      <c r="M34" s="8"/>
      <c r="N34" s="8"/>
      <c r="O34" s="8"/>
      <c r="P34" s="8"/>
      <c r="Q34" s="8"/>
      <c r="R34" s="8"/>
      <c r="S34" s="8"/>
      <c r="T34" s="8"/>
      <c r="V34" s="54"/>
    </row>
    <row r="35" spans="1:22" outlineLevel="1" x14ac:dyDescent="0.35">
      <c r="A35" s="54"/>
      <c r="C35" s="1">
        <v>4</v>
      </c>
      <c r="D35" s="4"/>
      <c r="E35" s="6"/>
      <c r="F35" s="6"/>
      <c r="G35" s="8"/>
      <c r="H35" s="8"/>
      <c r="I35" s="27"/>
      <c r="J35" s="9"/>
      <c r="K35" s="8"/>
      <c r="L35" s="8"/>
      <c r="M35" s="8"/>
      <c r="N35" s="8"/>
      <c r="O35" s="8"/>
      <c r="P35" s="8"/>
      <c r="Q35" s="8"/>
      <c r="R35" s="8"/>
      <c r="S35" s="8"/>
      <c r="T35" s="8"/>
      <c r="V35" s="54"/>
    </row>
    <row r="36" spans="1:22" outlineLevel="1" x14ac:dyDescent="0.35">
      <c r="A36" s="54"/>
      <c r="C36" s="1">
        <v>5</v>
      </c>
      <c r="D36" s="3"/>
      <c r="E36" s="6"/>
      <c r="F36" s="7"/>
      <c r="G36" s="7"/>
      <c r="H36" s="7"/>
      <c r="I36" s="27"/>
      <c r="J36" s="7"/>
      <c r="K36" s="7"/>
      <c r="L36" s="7"/>
      <c r="M36" s="7"/>
      <c r="N36" s="7"/>
      <c r="O36" s="7"/>
      <c r="P36" s="7"/>
      <c r="Q36" s="7"/>
      <c r="R36" s="7"/>
      <c r="S36" s="7"/>
      <c r="T36" s="7"/>
      <c r="V36" s="54"/>
    </row>
    <row r="37" spans="1:22" outlineLevel="1" x14ac:dyDescent="0.35">
      <c r="A37" s="54"/>
      <c r="C37" s="1">
        <v>6</v>
      </c>
      <c r="D37" s="3"/>
      <c r="E37" s="6"/>
      <c r="F37" s="7"/>
      <c r="G37" s="7"/>
      <c r="H37" s="7"/>
      <c r="I37" s="27"/>
      <c r="J37" s="7"/>
      <c r="K37" s="7"/>
      <c r="L37" s="7"/>
      <c r="M37" s="7"/>
      <c r="N37" s="7"/>
      <c r="O37" s="7"/>
      <c r="P37" s="7"/>
      <c r="Q37" s="7"/>
      <c r="R37" s="7"/>
      <c r="S37" s="7"/>
      <c r="T37" s="7"/>
      <c r="V37" s="54"/>
    </row>
    <row r="38" spans="1:22" outlineLevel="1" x14ac:dyDescent="0.35">
      <c r="A38" s="54"/>
      <c r="C38" s="1">
        <v>7</v>
      </c>
      <c r="D38" s="3"/>
      <c r="E38" s="6"/>
      <c r="F38" s="7"/>
      <c r="G38" s="7"/>
      <c r="H38" s="7"/>
      <c r="I38" s="27"/>
      <c r="J38" s="7"/>
      <c r="K38" s="7"/>
      <c r="L38" s="7"/>
      <c r="M38" s="7"/>
      <c r="N38" s="7"/>
      <c r="O38" s="7"/>
      <c r="P38" s="7"/>
      <c r="Q38" s="7"/>
      <c r="R38" s="7"/>
      <c r="S38" s="7"/>
      <c r="T38" s="7"/>
      <c r="V38" s="54"/>
    </row>
    <row r="39" spans="1:22" x14ac:dyDescent="0.35">
      <c r="A39" s="54"/>
      <c r="D39" s="4" t="s">
        <v>114</v>
      </c>
      <c r="E39" s="6"/>
      <c r="F39" s="8"/>
      <c r="G39" s="8"/>
      <c r="H39" s="26"/>
      <c r="I39" s="50"/>
      <c r="J39" s="9"/>
      <c r="K39" s="8"/>
      <c r="L39" s="8"/>
      <c r="M39" s="8"/>
      <c r="N39" s="8"/>
      <c r="O39" s="8"/>
      <c r="P39" s="8"/>
      <c r="Q39" s="8"/>
      <c r="R39" s="8"/>
      <c r="S39" s="8"/>
      <c r="T39" s="8"/>
      <c r="V39" s="54"/>
    </row>
    <row r="40" spans="1:22" x14ac:dyDescent="0.35">
      <c r="A40" s="54"/>
      <c r="D40" s="39" t="s">
        <v>115</v>
      </c>
      <c r="E40" s="36"/>
      <c r="F40" s="36"/>
      <c r="G40" s="36"/>
      <c r="H40" s="36"/>
      <c r="I40" s="40"/>
      <c r="V40" s="54"/>
    </row>
    <row r="41" spans="1:22" x14ac:dyDescent="0.35">
      <c r="A41" s="54"/>
      <c r="V41" s="54"/>
    </row>
    <row r="42" spans="1:22" ht="15" customHeight="1" x14ac:dyDescent="0.35">
      <c r="A42" s="54"/>
      <c r="D42" s="38" t="s">
        <v>116</v>
      </c>
      <c r="E42" s="557" t="s">
        <v>117</v>
      </c>
      <c r="F42" s="557"/>
      <c r="G42" s="557"/>
      <c r="H42" s="557"/>
      <c r="I42" s="557"/>
      <c r="J42" s="53"/>
      <c r="K42" s="53"/>
      <c r="L42" s="53"/>
      <c r="M42" s="53"/>
      <c r="N42" s="53"/>
      <c r="O42" s="53"/>
      <c r="P42" s="53"/>
      <c r="Q42" s="53"/>
      <c r="R42" s="53"/>
      <c r="S42" s="53"/>
      <c r="T42" s="53"/>
      <c r="V42" s="54"/>
    </row>
    <row r="43" spans="1:22" x14ac:dyDescent="0.35">
      <c r="A43" s="54"/>
      <c r="D43" s="38" t="s">
        <v>118</v>
      </c>
      <c r="E43" s="52" t="s">
        <v>119</v>
      </c>
      <c r="F43" s="52"/>
      <c r="G43" s="52"/>
      <c r="H43" s="52"/>
      <c r="I43" s="52"/>
      <c r="J43" s="558"/>
      <c r="K43" s="558"/>
      <c r="L43" s="558"/>
      <c r="M43" s="558"/>
      <c r="N43" s="558"/>
      <c r="O43" s="558"/>
      <c r="P43" s="558"/>
      <c r="Q43" s="558"/>
      <c r="R43" s="558"/>
      <c r="S43" s="558"/>
      <c r="T43" s="558"/>
      <c r="V43" s="54"/>
    </row>
    <row r="44" spans="1:22" x14ac:dyDescent="0.35">
      <c r="A44" s="54"/>
      <c r="D44" s="38" t="s">
        <v>120</v>
      </c>
      <c r="E44" s="559">
        <v>43445</v>
      </c>
      <c r="F44" s="559"/>
      <c r="G44" s="559"/>
      <c r="H44" s="559"/>
      <c r="I44" s="559"/>
      <c r="J44" s="37"/>
      <c r="K44" s="37"/>
      <c r="L44" s="37"/>
      <c r="M44" s="37"/>
      <c r="N44" s="37"/>
      <c r="O44" s="37"/>
      <c r="P44" s="37"/>
      <c r="Q44" s="37"/>
      <c r="R44" s="37"/>
      <c r="S44" s="37"/>
      <c r="T44" s="37"/>
      <c r="V44" s="54"/>
    </row>
    <row r="45" spans="1:22" x14ac:dyDescent="0.35">
      <c r="A45" s="54"/>
      <c r="V45" s="54"/>
    </row>
    <row r="46" spans="1:22" x14ac:dyDescent="0.35">
      <c r="A46" s="54"/>
      <c r="B46" s="54"/>
      <c r="C46" s="54"/>
      <c r="D46" s="54"/>
      <c r="E46" s="55"/>
      <c r="F46" s="55"/>
      <c r="G46" s="55"/>
      <c r="H46" s="55"/>
      <c r="I46" s="55"/>
      <c r="J46" s="55"/>
      <c r="K46" s="55"/>
      <c r="L46" s="55"/>
      <c r="M46" s="55"/>
      <c r="N46" s="55"/>
      <c r="O46" s="55"/>
      <c r="P46" s="55"/>
      <c r="Q46" s="55"/>
      <c r="R46" s="55"/>
      <c r="S46" s="55"/>
      <c r="T46" s="55"/>
      <c r="U46" s="54"/>
      <c r="V46" s="54"/>
    </row>
  </sheetData>
  <sheetProtection algorithmName="SHA-512" hashValue="8Ex7Z3pUqF8tNPd160nYA8K4+MVj5uj4JfNk5CV7maeDY77WdX3w/mO+MvL2kk0hc7XpNpDgJQd/oNGqh+OAnQ==" saltValue="Cs75ToqDAR7x0WpLzvJKeQ==" spinCount="100000" sheet="1" objects="1" scenarios="1" selectLockedCells="1" selectUnlockedCells="1"/>
  <mergeCells count="9">
    <mergeCell ref="E42:I42"/>
    <mergeCell ref="J43:T43"/>
    <mergeCell ref="E44:I44"/>
    <mergeCell ref="C4:D4"/>
    <mergeCell ref="E4:T4"/>
    <mergeCell ref="C12:D12"/>
    <mergeCell ref="E13:T13"/>
    <mergeCell ref="E22:T22"/>
    <mergeCell ref="E31:T31"/>
  </mergeCells>
  <dataValidations count="1">
    <dataValidation type="textLength" allowBlank="1" showInputMessage="1" showErrorMessage="1" errorTitle="Character Length" error="Value can not exceed 250 characters" sqref="D5:D6 D15:D39" xr:uid="{523EF444-BF4D-428C-86C7-D394C1BFA910}">
      <formula1>0</formula1>
      <formula2>250</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B6A54-6FC1-4B0B-A2B6-CF58C47E7BEA}">
  <dimension ref="A1:W120"/>
  <sheetViews>
    <sheetView topLeftCell="D1" zoomScale="112" zoomScaleNormal="112" workbookViewId="0">
      <pane xSplit="1" topLeftCell="M1" activePane="topRight" state="frozen"/>
      <selection activeCell="D3" sqref="D3"/>
      <selection pane="topRight" activeCell="D16" sqref="D16"/>
    </sheetView>
  </sheetViews>
  <sheetFormatPr defaultColWidth="9.25" defaultRowHeight="14" outlineLevelRow="1" x14ac:dyDescent="0.35"/>
  <cols>
    <col min="1" max="1" width="2.75" style="1" customWidth="1"/>
    <col min="2" max="2" width="3.83203125" style="1" customWidth="1"/>
    <col min="3" max="3" width="3.25" style="1" bestFit="1" customWidth="1"/>
    <col min="4" max="4" width="71.75" style="1" customWidth="1"/>
    <col min="5" max="5" width="27.08203125" style="1" customWidth="1"/>
    <col min="6" max="6" width="28.33203125" style="5" hidden="1" customWidth="1"/>
    <col min="7" max="7" width="17.5" style="483" customWidth="1"/>
    <col min="8" max="8" width="17.25" style="483" customWidth="1"/>
    <col min="9" max="9" width="11.5" style="483" customWidth="1"/>
    <col min="10" max="10" width="18.25" style="5" customWidth="1"/>
    <col min="11" max="11" width="15.58203125" style="5" customWidth="1"/>
    <col min="12" max="12" width="13.33203125" style="5" customWidth="1"/>
    <col min="13" max="13" width="10.25" style="5" customWidth="1"/>
    <col min="14" max="14" width="9.5" style="5" customWidth="1"/>
    <col min="15" max="15" width="9.58203125" style="5" customWidth="1"/>
    <col min="16" max="16" width="9.25" style="5" customWidth="1"/>
    <col min="17" max="17" width="10.5" style="5" customWidth="1"/>
    <col min="18" max="18" width="9.25" style="5" customWidth="1"/>
    <col min="19" max="19" width="9.83203125" style="5" customWidth="1"/>
    <col min="20" max="20" width="9.08203125" style="5" customWidth="1"/>
    <col min="21" max="21" width="12.33203125" style="5" customWidth="1"/>
    <col min="22" max="22" width="7.5" style="1" customWidth="1"/>
    <col min="23" max="23" width="3" style="1" customWidth="1"/>
    <col min="24" max="16384" width="9.25" style="1"/>
  </cols>
  <sheetData>
    <row r="1" spans="1:23" x14ac:dyDescent="0.3">
      <c r="A1" s="379" t="s">
        <v>0</v>
      </c>
      <c r="B1" s="379" t="s">
        <v>0</v>
      </c>
      <c r="C1" s="379" t="s">
        <v>0</v>
      </c>
      <c r="D1" s="379" t="s">
        <v>0</v>
      </c>
      <c r="E1" s="379" t="s">
        <v>0</v>
      </c>
      <c r="F1" s="379" t="s">
        <v>0</v>
      </c>
      <c r="G1" s="526" t="s">
        <v>0</v>
      </c>
      <c r="H1" s="526" t="s">
        <v>0</v>
      </c>
      <c r="I1" s="526" t="s">
        <v>0</v>
      </c>
      <c r="J1" s="379" t="s">
        <v>0</v>
      </c>
      <c r="K1" s="379" t="s">
        <v>0</v>
      </c>
      <c r="L1" s="379" t="s">
        <v>0</v>
      </c>
      <c r="M1" s="379" t="s">
        <v>0</v>
      </c>
      <c r="N1" s="379" t="s">
        <v>0</v>
      </c>
      <c r="O1" s="379" t="s">
        <v>0</v>
      </c>
      <c r="P1" s="379" t="s">
        <v>0</v>
      </c>
      <c r="Q1" s="379" t="s">
        <v>0</v>
      </c>
      <c r="R1" s="379" t="s">
        <v>0</v>
      </c>
      <c r="S1" s="379" t="s">
        <v>0</v>
      </c>
      <c r="T1" s="379" t="s">
        <v>0</v>
      </c>
      <c r="U1" s="379" t="s">
        <v>0</v>
      </c>
      <c r="V1" s="379" t="s">
        <v>0</v>
      </c>
      <c r="W1" s="379" t="s">
        <v>0</v>
      </c>
    </row>
    <row r="2" spans="1:23" x14ac:dyDescent="0.3">
      <c r="A2" s="379" t="s">
        <v>0</v>
      </c>
      <c r="B2" s="380"/>
      <c r="C2" s="380"/>
      <c r="D2" s="380"/>
      <c r="E2" s="380"/>
      <c r="F2" s="380"/>
      <c r="G2" s="527"/>
      <c r="H2" s="527"/>
      <c r="I2" s="527"/>
      <c r="J2" s="380"/>
      <c r="K2" s="380"/>
      <c r="L2" s="380"/>
      <c r="M2" s="380"/>
      <c r="N2" s="380"/>
      <c r="O2" s="380"/>
      <c r="P2" s="380"/>
      <c r="Q2" s="380"/>
      <c r="R2" s="380"/>
      <c r="S2" s="380"/>
      <c r="T2" s="380"/>
      <c r="U2" s="380"/>
      <c r="V2" s="380"/>
      <c r="W2" s="379" t="s">
        <v>0</v>
      </c>
    </row>
    <row r="3" spans="1:23" s="2" customFormat="1" ht="56" x14ac:dyDescent="0.3">
      <c r="A3" s="381" t="s">
        <v>0</v>
      </c>
      <c r="B3" s="382"/>
      <c r="C3" s="383" t="s">
        <v>1</v>
      </c>
      <c r="D3" s="431" t="s">
        <v>2</v>
      </c>
      <c r="E3" s="431" t="s">
        <v>3</v>
      </c>
      <c r="F3" s="431" t="s">
        <v>4</v>
      </c>
      <c r="G3" s="431" t="s">
        <v>5</v>
      </c>
      <c r="H3" s="431" t="s">
        <v>6</v>
      </c>
      <c r="I3" s="431" t="s">
        <v>7</v>
      </c>
      <c r="J3" s="431" t="s">
        <v>8</v>
      </c>
      <c r="K3" s="431" t="s">
        <v>9</v>
      </c>
      <c r="L3" s="431" t="s">
        <v>10</v>
      </c>
      <c r="M3" s="431" t="s">
        <v>11</v>
      </c>
      <c r="N3" s="431" t="s">
        <v>12</v>
      </c>
      <c r="O3" s="431" t="s">
        <v>13</v>
      </c>
      <c r="P3" s="431" t="s">
        <v>14</v>
      </c>
      <c r="Q3" s="431" t="s">
        <v>15</v>
      </c>
      <c r="R3" s="439" t="s">
        <v>16</v>
      </c>
      <c r="S3" s="431" t="s">
        <v>14</v>
      </c>
      <c r="T3" s="431" t="s">
        <v>17</v>
      </c>
      <c r="U3" s="431" t="s">
        <v>18</v>
      </c>
      <c r="V3" s="382"/>
      <c r="W3" s="381" t="s">
        <v>0</v>
      </c>
    </row>
    <row r="4" spans="1:23" ht="15.75" customHeight="1" x14ac:dyDescent="0.3">
      <c r="A4" s="379" t="s">
        <v>0</v>
      </c>
      <c r="B4" s="380"/>
      <c r="C4" s="552" t="s">
        <v>107</v>
      </c>
      <c r="D4" s="553"/>
      <c r="E4" s="385" t="s">
        <v>0</v>
      </c>
      <c r="F4" s="554" t="s">
        <v>0</v>
      </c>
      <c r="G4" s="555"/>
      <c r="H4" s="555"/>
      <c r="I4" s="555"/>
      <c r="J4" s="555"/>
      <c r="K4" s="555"/>
      <c r="L4" s="555"/>
      <c r="M4" s="555"/>
      <c r="N4" s="555"/>
      <c r="O4" s="555"/>
      <c r="P4" s="555"/>
      <c r="Q4" s="555"/>
      <c r="R4" s="555"/>
      <c r="S4" s="555"/>
      <c r="T4" s="555"/>
      <c r="U4" s="556"/>
      <c r="V4" s="380"/>
      <c r="W4" s="379" t="s">
        <v>0</v>
      </c>
    </row>
    <row r="5" spans="1:23" outlineLevel="1" x14ac:dyDescent="0.3">
      <c r="A5" s="379" t="s">
        <v>0</v>
      </c>
      <c r="B5" s="380"/>
      <c r="C5" s="386">
        <v>1</v>
      </c>
      <c r="D5" s="387" t="s">
        <v>121</v>
      </c>
      <c r="E5" s="103" t="s">
        <v>122</v>
      </c>
      <c r="F5" s="103" t="s">
        <v>123</v>
      </c>
      <c r="G5" s="528" t="s">
        <v>124</v>
      </c>
      <c r="H5" s="535" t="s">
        <v>125</v>
      </c>
      <c r="I5" s="535" t="s">
        <v>24</v>
      </c>
      <c r="J5" s="388">
        <v>80000</v>
      </c>
      <c r="K5" s="105" t="s">
        <v>37</v>
      </c>
      <c r="L5" s="389">
        <v>45371</v>
      </c>
      <c r="M5" s="389">
        <v>45376</v>
      </c>
      <c r="N5" s="389">
        <v>45406</v>
      </c>
      <c r="O5" s="389">
        <v>45413</v>
      </c>
      <c r="P5" s="389">
        <v>45420</v>
      </c>
      <c r="Q5" s="389">
        <v>45434</v>
      </c>
      <c r="R5" s="389">
        <v>45441</v>
      </c>
      <c r="S5" s="389">
        <v>45448</v>
      </c>
      <c r="T5" s="389">
        <v>45453</v>
      </c>
      <c r="U5" s="389">
        <v>45467</v>
      </c>
      <c r="V5" s="380"/>
      <c r="W5" s="379" t="s">
        <v>0</v>
      </c>
    </row>
    <row r="6" spans="1:23" s="499" customFormat="1" outlineLevel="1" x14ac:dyDescent="0.3">
      <c r="A6" s="494" t="s">
        <v>0</v>
      </c>
      <c r="B6" s="494"/>
      <c r="C6" s="495">
        <v>2</v>
      </c>
      <c r="D6" s="507" t="s">
        <v>126</v>
      </c>
      <c r="E6" s="484" t="s">
        <v>127</v>
      </c>
      <c r="F6" s="484" t="s">
        <v>128</v>
      </c>
      <c r="G6" s="529" t="s">
        <v>124</v>
      </c>
      <c r="H6" s="536" t="s">
        <v>125</v>
      </c>
      <c r="I6" s="536" t="s">
        <v>24</v>
      </c>
      <c r="J6" s="508">
        <v>23000</v>
      </c>
      <c r="K6" s="484" t="s">
        <v>0</v>
      </c>
      <c r="L6" s="493">
        <v>45383</v>
      </c>
      <c r="M6" s="493">
        <v>45388</v>
      </c>
      <c r="N6" s="493">
        <v>45418</v>
      </c>
      <c r="O6" s="493">
        <v>45425</v>
      </c>
      <c r="P6" s="493">
        <v>45432</v>
      </c>
      <c r="Q6" s="493">
        <v>45446</v>
      </c>
      <c r="R6" s="493">
        <v>45453</v>
      </c>
      <c r="S6" s="493">
        <v>45460</v>
      </c>
      <c r="T6" s="493">
        <v>45465</v>
      </c>
      <c r="U6" s="493">
        <v>45479</v>
      </c>
      <c r="V6" s="494"/>
      <c r="W6" s="379" t="s">
        <v>0</v>
      </c>
    </row>
    <row r="7" spans="1:23" ht="14.5" customHeight="1" outlineLevel="1" x14ac:dyDescent="0.3">
      <c r="A7" s="379" t="s">
        <v>0</v>
      </c>
      <c r="B7" s="380"/>
      <c r="C7" s="386">
        <v>3</v>
      </c>
      <c r="D7" s="105" t="s">
        <v>129</v>
      </c>
      <c r="E7" s="103" t="s">
        <v>130</v>
      </c>
      <c r="F7" s="105" t="s">
        <v>131</v>
      </c>
      <c r="G7" s="528" t="s">
        <v>124</v>
      </c>
      <c r="H7" s="535" t="s">
        <v>125</v>
      </c>
      <c r="I7" s="535" t="s">
        <v>24</v>
      </c>
      <c r="J7" s="388">
        <v>19018</v>
      </c>
      <c r="K7" s="105" t="s">
        <v>32</v>
      </c>
      <c r="L7" s="389">
        <v>45386</v>
      </c>
      <c r="M7" s="389">
        <v>45391</v>
      </c>
      <c r="N7" s="389">
        <v>45421</v>
      </c>
      <c r="O7" s="389">
        <v>45428</v>
      </c>
      <c r="P7" s="389">
        <v>45435</v>
      </c>
      <c r="Q7" s="389">
        <v>45449</v>
      </c>
      <c r="R7" s="389">
        <v>45456</v>
      </c>
      <c r="S7" s="389">
        <v>45463</v>
      </c>
      <c r="T7" s="389">
        <v>45468</v>
      </c>
      <c r="U7" s="389">
        <v>45482</v>
      </c>
      <c r="V7" s="380"/>
      <c r="W7" s="379" t="s">
        <v>0</v>
      </c>
    </row>
    <row r="8" spans="1:23" ht="28" outlineLevel="1" x14ac:dyDescent="0.3">
      <c r="A8" s="379" t="s">
        <v>0</v>
      </c>
      <c r="B8" s="380"/>
      <c r="C8" s="106">
        <v>4</v>
      </c>
      <c r="D8" s="105" t="s">
        <v>132</v>
      </c>
      <c r="E8" s="103" t="s">
        <v>133</v>
      </c>
      <c r="F8" s="103" t="s">
        <v>134</v>
      </c>
      <c r="G8" s="528" t="s">
        <v>124</v>
      </c>
      <c r="H8" s="535" t="s">
        <v>125</v>
      </c>
      <c r="I8" s="535" t="s">
        <v>24</v>
      </c>
      <c r="J8" s="388">
        <v>44308</v>
      </c>
      <c r="K8" s="105" t="s">
        <v>37</v>
      </c>
      <c r="L8" s="389">
        <v>45391</v>
      </c>
      <c r="M8" s="389">
        <v>45396</v>
      </c>
      <c r="N8" s="389">
        <v>45426</v>
      </c>
      <c r="O8" s="389">
        <v>45433</v>
      </c>
      <c r="P8" s="389">
        <v>45440</v>
      </c>
      <c r="Q8" s="389">
        <v>45454</v>
      </c>
      <c r="R8" s="389">
        <v>45461</v>
      </c>
      <c r="S8" s="389">
        <v>45468</v>
      </c>
      <c r="T8" s="389">
        <v>45473</v>
      </c>
      <c r="U8" s="389">
        <v>45487</v>
      </c>
      <c r="V8" s="380"/>
      <c r="W8" s="379" t="s">
        <v>0</v>
      </c>
    </row>
    <row r="9" spans="1:23" ht="42" outlineLevel="1" x14ac:dyDescent="0.3">
      <c r="A9" s="379" t="s">
        <v>0</v>
      </c>
      <c r="B9" s="380"/>
      <c r="C9" s="386">
        <v>5</v>
      </c>
      <c r="D9" s="105" t="s">
        <v>135</v>
      </c>
      <c r="E9" s="103" t="s">
        <v>136</v>
      </c>
      <c r="F9" s="105" t="s">
        <v>137</v>
      </c>
      <c r="G9" s="528" t="s">
        <v>124</v>
      </c>
      <c r="H9" s="535" t="s">
        <v>125</v>
      </c>
      <c r="I9" s="535" t="s">
        <v>24</v>
      </c>
      <c r="J9" s="388">
        <v>18000</v>
      </c>
      <c r="K9" s="105" t="s">
        <v>32</v>
      </c>
      <c r="L9" s="389">
        <v>45386</v>
      </c>
      <c r="M9" s="389">
        <v>45391</v>
      </c>
      <c r="N9" s="389">
        <v>45421</v>
      </c>
      <c r="O9" s="389">
        <v>45428</v>
      </c>
      <c r="P9" s="389">
        <v>45435</v>
      </c>
      <c r="Q9" s="389">
        <v>45449</v>
      </c>
      <c r="R9" s="389">
        <v>45456</v>
      </c>
      <c r="S9" s="389">
        <v>45463</v>
      </c>
      <c r="T9" s="389">
        <v>45468</v>
      </c>
      <c r="U9" s="389">
        <v>45482</v>
      </c>
      <c r="V9" s="380"/>
      <c r="W9" s="379" t="s">
        <v>0</v>
      </c>
    </row>
    <row r="10" spans="1:23" ht="28" outlineLevel="1" x14ac:dyDescent="0.3">
      <c r="A10" s="379" t="s">
        <v>0</v>
      </c>
      <c r="B10" s="380"/>
      <c r="C10" s="106">
        <v>6</v>
      </c>
      <c r="D10" s="105" t="s">
        <v>138</v>
      </c>
      <c r="E10" s="103" t="s">
        <v>139</v>
      </c>
      <c r="F10" s="105" t="s">
        <v>128</v>
      </c>
      <c r="G10" s="528" t="s">
        <v>124</v>
      </c>
      <c r="H10" s="535" t="s">
        <v>125</v>
      </c>
      <c r="I10" s="535" t="s">
        <v>24</v>
      </c>
      <c r="J10" s="388">
        <v>23200</v>
      </c>
      <c r="K10" s="105" t="s">
        <v>37</v>
      </c>
      <c r="L10" s="389">
        <v>45391</v>
      </c>
      <c r="M10" s="389">
        <v>45396</v>
      </c>
      <c r="N10" s="389">
        <v>45426</v>
      </c>
      <c r="O10" s="389">
        <v>45433</v>
      </c>
      <c r="P10" s="389">
        <v>45440</v>
      </c>
      <c r="Q10" s="389">
        <v>45454</v>
      </c>
      <c r="R10" s="389">
        <v>45461</v>
      </c>
      <c r="S10" s="389">
        <v>45468</v>
      </c>
      <c r="T10" s="389">
        <v>45473</v>
      </c>
      <c r="U10" s="389">
        <v>45487</v>
      </c>
      <c r="V10" s="380"/>
      <c r="W10" s="379" t="s">
        <v>0</v>
      </c>
    </row>
    <row r="11" spans="1:23" ht="28" outlineLevel="1" x14ac:dyDescent="0.3">
      <c r="A11" s="379" t="s">
        <v>0</v>
      </c>
      <c r="B11" s="380"/>
      <c r="C11" s="386">
        <v>7</v>
      </c>
      <c r="D11" s="105" t="s">
        <v>140</v>
      </c>
      <c r="E11" s="103" t="s">
        <v>141</v>
      </c>
      <c r="F11" s="105" t="s">
        <v>128</v>
      </c>
      <c r="G11" s="528" t="s">
        <v>124</v>
      </c>
      <c r="H11" s="535" t="s">
        <v>125</v>
      </c>
      <c r="I11" s="535" t="s">
        <v>24</v>
      </c>
      <c r="J11" s="388">
        <v>20000</v>
      </c>
      <c r="K11" s="105" t="s">
        <v>37</v>
      </c>
      <c r="L11" s="389">
        <v>45391</v>
      </c>
      <c r="M11" s="389">
        <v>45396</v>
      </c>
      <c r="N11" s="389">
        <v>45426</v>
      </c>
      <c r="O11" s="389">
        <v>45433</v>
      </c>
      <c r="P11" s="389">
        <v>45440</v>
      </c>
      <c r="Q11" s="389">
        <v>45454</v>
      </c>
      <c r="R11" s="389">
        <v>45461</v>
      </c>
      <c r="S11" s="389">
        <v>45468</v>
      </c>
      <c r="T11" s="389">
        <v>45473</v>
      </c>
      <c r="U11" s="389">
        <v>45487</v>
      </c>
      <c r="V11" s="380"/>
      <c r="W11" s="379" t="s">
        <v>0</v>
      </c>
    </row>
    <row r="12" spans="1:23" ht="42" outlineLevel="1" x14ac:dyDescent="0.3">
      <c r="A12" s="379" t="s">
        <v>0</v>
      </c>
      <c r="B12" s="380"/>
      <c r="C12" s="106">
        <v>8</v>
      </c>
      <c r="D12" s="105" t="s">
        <v>142</v>
      </c>
      <c r="E12" s="103" t="s">
        <v>143</v>
      </c>
      <c r="F12" s="105" t="s">
        <v>144</v>
      </c>
      <c r="G12" s="528" t="s">
        <v>124</v>
      </c>
      <c r="H12" s="535" t="s">
        <v>125</v>
      </c>
      <c r="I12" s="535" t="s">
        <v>24</v>
      </c>
      <c r="J12" s="388">
        <v>40000</v>
      </c>
      <c r="K12" s="105" t="s">
        <v>32</v>
      </c>
      <c r="L12" s="389">
        <v>45394</v>
      </c>
      <c r="M12" s="389">
        <v>45399</v>
      </c>
      <c r="N12" s="389">
        <v>45429</v>
      </c>
      <c r="O12" s="389">
        <v>45436</v>
      </c>
      <c r="P12" s="389">
        <v>45443</v>
      </c>
      <c r="Q12" s="389">
        <v>45457</v>
      </c>
      <c r="R12" s="389">
        <v>45464</v>
      </c>
      <c r="S12" s="389">
        <v>45471</v>
      </c>
      <c r="T12" s="389">
        <v>45476</v>
      </c>
      <c r="U12" s="389">
        <v>45490</v>
      </c>
      <c r="V12" s="380"/>
      <c r="W12" s="379" t="s">
        <v>0</v>
      </c>
    </row>
    <row r="13" spans="1:23" s="39" customFormat="1" ht="32.15" customHeight="1" x14ac:dyDescent="0.3">
      <c r="A13" s="390" t="s">
        <v>0</v>
      </c>
      <c r="B13" s="391"/>
      <c r="C13" s="386">
        <v>9</v>
      </c>
      <c r="D13" s="392" t="s">
        <v>145</v>
      </c>
      <c r="E13" s="103" t="s">
        <v>146</v>
      </c>
      <c r="F13" s="103" t="s">
        <v>0</v>
      </c>
      <c r="G13" s="528" t="s">
        <v>124</v>
      </c>
      <c r="H13" s="535" t="s">
        <v>125</v>
      </c>
      <c r="I13" s="535" t="s">
        <v>24</v>
      </c>
      <c r="J13" s="388">
        <v>45000</v>
      </c>
      <c r="K13" s="105" t="s">
        <v>32</v>
      </c>
      <c r="L13" s="389">
        <v>45485</v>
      </c>
      <c r="M13" s="389">
        <v>45490</v>
      </c>
      <c r="N13" s="389">
        <v>45520</v>
      </c>
      <c r="O13" s="389">
        <v>45527</v>
      </c>
      <c r="P13" s="389">
        <v>45534</v>
      </c>
      <c r="Q13" s="389">
        <v>45548</v>
      </c>
      <c r="R13" s="389">
        <v>45555</v>
      </c>
      <c r="S13" s="389">
        <v>45562</v>
      </c>
      <c r="T13" s="389">
        <v>45567</v>
      </c>
      <c r="U13" s="389">
        <v>45581</v>
      </c>
      <c r="V13" s="391"/>
      <c r="W13" s="379" t="s">
        <v>0</v>
      </c>
    </row>
    <row r="14" spans="1:23" ht="28" x14ac:dyDescent="0.3">
      <c r="A14" s="390" t="s">
        <v>0</v>
      </c>
      <c r="B14" s="380"/>
      <c r="C14" s="106">
        <v>10</v>
      </c>
      <c r="D14" s="393" t="s">
        <v>147</v>
      </c>
      <c r="E14" s="103" t="s">
        <v>148</v>
      </c>
      <c r="F14" s="394" t="s">
        <v>0</v>
      </c>
      <c r="G14" s="541" t="s">
        <v>124</v>
      </c>
      <c r="H14" s="535" t="s">
        <v>125</v>
      </c>
      <c r="I14" s="535" t="s">
        <v>24</v>
      </c>
      <c r="J14" s="388">
        <v>240000</v>
      </c>
      <c r="K14" s="105" t="s">
        <v>149</v>
      </c>
      <c r="L14" s="389">
        <v>45380</v>
      </c>
      <c r="M14" s="389">
        <v>45385</v>
      </c>
      <c r="N14" s="389">
        <v>45415</v>
      </c>
      <c r="O14" s="389">
        <v>45422</v>
      </c>
      <c r="P14" s="389">
        <v>45429</v>
      </c>
      <c r="Q14" s="389">
        <v>45443</v>
      </c>
      <c r="R14" s="389">
        <v>45450</v>
      </c>
      <c r="S14" s="389">
        <v>45457</v>
      </c>
      <c r="T14" s="389">
        <v>45462</v>
      </c>
      <c r="U14" s="389">
        <v>45476</v>
      </c>
      <c r="V14" s="103" t="s">
        <v>0</v>
      </c>
      <c r="W14" s="379" t="s">
        <v>0</v>
      </c>
    </row>
    <row r="15" spans="1:23" ht="28" outlineLevel="1" x14ac:dyDescent="0.3">
      <c r="A15" s="379" t="s">
        <v>0</v>
      </c>
      <c r="B15" s="380"/>
      <c r="C15" s="386">
        <v>11</v>
      </c>
      <c r="D15" s="395" t="s">
        <v>150</v>
      </c>
      <c r="E15" s="103" t="s">
        <v>151</v>
      </c>
      <c r="F15" s="103" t="s">
        <v>0</v>
      </c>
      <c r="G15" s="528" t="s">
        <v>124</v>
      </c>
      <c r="H15" s="535" t="s">
        <v>125</v>
      </c>
      <c r="I15" s="535" t="s">
        <v>24</v>
      </c>
      <c r="J15" s="388">
        <v>80000</v>
      </c>
      <c r="K15" s="105" t="s">
        <v>149</v>
      </c>
      <c r="L15" s="389">
        <v>45471</v>
      </c>
      <c r="M15" s="389">
        <v>45476</v>
      </c>
      <c r="N15" s="389">
        <v>45506</v>
      </c>
      <c r="O15" s="389">
        <v>45513</v>
      </c>
      <c r="P15" s="389">
        <v>45520</v>
      </c>
      <c r="Q15" s="389">
        <v>45534</v>
      </c>
      <c r="R15" s="389">
        <v>45541</v>
      </c>
      <c r="S15" s="389">
        <v>45548</v>
      </c>
      <c r="T15" s="389">
        <v>45553</v>
      </c>
      <c r="U15" s="389">
        <v>45567</v>
      </c>
      <c r="V15" s="380"/>
      <c r="W15" s="379" t="s">
        <v>0</v>
      </c>
    </row>
    <row r="16" spans="1:23" ht="28" outlineLevel="1" x14ac:dyDescent="0.3">
      <c r="A16" s="379" t="s">
        <v>0</v>
      </c>
      <c r="B16" s="380"/>
      <c r="C16" s="106">
        <v>12</v>
      </c>
      <c r="D16" s="396" t="s">
        <v>152</v>
      </c>
      <c r="E16" s="103" t="s">
        <v>153</v>
      </c>
      <c r="F16" s="103" t="s">
        <v>0</v>
      </c>
      <c r="G16" s="528" t="s">
        <v>124</v>
      </c>
      <c r="H16" s="535" t="s">
        <v>125</v>
      </c>
      <c r="I16" s="535" t="s">
        <v>24</v>
      </c>
      <c r="J16" s="388">
        <v>50000</v>
      </c>
      <c r="K16" s="105" t="s">
        <v>154</v>
      </c>
      <c r="L16" s="389">
        <v>45380</v>
      </c>
      <c r="M16" s="389">
        <v>45385</v>
      </c>
      <c r="N16" s="389">
        <v>45415</v>
      </c>
      <c r="O16" s="389">
        <v>45422</v>
      </c>
      <c r="P16" s="389">
        <v>45429</v>
      </c>
      <c r="Q16" s="389">
        <v>45443</v>
      </c>
      <c r="R16" s="389">
        <v>45450</v>
      </c>
      <c r="S16" s="389">
        <v>45457</v>
      </c>
      <c r="T16" s="389">
        <v>45462</v>
      </c>
      <c r="U16" s="389">
        <v>45476</v>
      </c>
      <c r="V16" s="380"/>
      <c r="W16" s="379" t="s">
        <v>0</v>
      </c>
    </row>
    <row r="17" spans="1:23" ht="28" outlineLevel="1" x14ac:dyDescent="0.3">
      <c r="A17" s="379" t="s">
        <v>0</v>
      </c>
      <c r="B17" s="380"/>
      <c r="C17" s="386">
        <v>13</v>
      </c>
      <c r="D17" s="395" t="s">
        <v>155</v>
      </c>
      <c r="E17" s="103" t="s">
        <v>156</v>
      </c>
      <c r="F17" s="103" t="s">
        <v>0</v>
      </c>
      <c r="G17" s="528" t="s">
        <v>124</v>
      </c>
      <c r="H17" s="535" t="s">
        <v>125</v>
      </c>
      <c r="I17" s="535" t="s">
        <v>24</v>
      </c>
      <c r="J17" s="388">
        <v>50000</v>
      </c>
      <c r="K17" s="105" t="s">
        <v>154</v>
      </c>
      <c r="L17" s="389">
        <v>45380</v>
      </c>
      <c r="M17" s="389">
        <v>45385</v>
      </c>
      <c r="N17" s="389">
        <v>45415</v>
      </c>
      <c r="O17" s="389">
        <v>45422</v>
      </c>
      <c r="P17" s="389">
        <v>45429</v>
      </c>
      <c r="Q17" s="389">
        <v>45443</v>
      </c>
      <c r="R17" s="389">
        <v>45450</v>
      </c>
      <c r="S17" s="389">
        <v>45457</v>
      </c>
      <c r="T17" s="389">
        <v>45462</v>
      </c>
      <c r="U17" s="389">
        <v>45476</v>
      </c>
      <c r="V17" s="380"/>
      <c r="W17" s="379" t="s">
        <v>0</v>
      </c>
    </row>
    <row r="18" spans="1:23" ht="30" customHeight="1" outlineLevel="1" x14ac:dyDescent="0.3">
      <c r="A18" s="379" t="s">
        <v>0</v>
      </c>
      <c r="B18" s="380"/>
      <c r="C18" s="106">
        <v>14</v>
      </c>
      <c r="D18" s="397" t="s">
        <v>157</v>
      </c>
      <c r="E18" s="103" t="s">
        <v>158</v>
      </c>
      <c r="F18" s="103" t="s">
        <v>0</v>
      </c>
      <c r="G18" s="528" t="s">
        <v>124</v>
      </c>
      <c r="H18" s="535" t="s">
        <v>125</v>
      </c>
      <c r="I18" s="535" t="s">
        <v>24</v>
      </c>
      <c r="J18" s="388">
        <v>100000</v>
      </c>
      <c r="K18" s="105" t="s">
        <v>154</v>
      </c>
      <c r="L18" s="389">
        <v>45380</v>
      </c>
      <c r="M18" s="389">
        <v>45385</v>
      </c>
      <c r="N18" s="389">
        <v>45415</v>
      </c>
      <c r="O18" s="389">
        <v>45422</v>
      </c>
      <c r="P18" s="389">
        <v>45429</v>
      </c>
      <c r="Q18" s="389">
        <v>45443</v>
      </c>
      <c r="R18" s="389">
        <v>45450</v>
      </c>
      <c r="S18" s="389">
        <v>45457</v>
      </c>
      <c r="T18" s="389">
        <v>45462</v>
      </c>
      <c r="U18" s="389">
        <v>45476</v>
      </c>
      <c r="V18" s="380"/>
      <c r="W18" s="379" t="s">
        <v>0</v>
      </c>
    </row>
    <row r="19" spans="1:23" outlineLevel="1" x14ac:dyDescent="0.3">
      <c r="A19" s="379" t="s">
        <v>0</v>
      </c>
      <c r="B19" s="380"/>
      <c r="C19" s="386">
        <v>15</v>
      </c>
      <c r="D19" s="393" t="s">
        <v>159</v>
      </c>
      <c r="E19" s="103" t="s">
        <v>160</v>
      </c>
      <c r="F19" s="105" t="s">
        <v>0</v>
      </c>
      <c r="G19" s="528" t="s">
        <v>124</v>
      </c>
      <c r="H19" s="535" t="s">
        <v>125</v>
      </c>
      <c r="I19" s="535" t="s">
        <v>24</v>
      </c>
      <c r="J19" s="388">
        <v>80000</v>
      </c>
      <c r="K19" s="105" t="s">
        <v>154</v>
      </c>
      <c r="L19" s="389">
        <v>45471</v>
      </c>
      <c r="M19" s="389">
        <v>45476</v>
      </c>
      <c r="N19" s="389">
        <v>45506</v>
      </c>
      <c r="O19" s="389">
        <v>45513</v>
      </c>
      <c r="P19" s="389">
        <v>45520</v>
      </c>
      <c r="Q19" s="389">
        <v>45534</v>
      </c>
      <c r="R19" s="389">
        <v>45541</v>
      </c>
      <c r="S19" s="389">
        <v>45548</v>
      </c>
      <c r="T19" s="389">
        <v>45553</v>
      </c>
      <c r="U19" s="389">
        <v>45567</v>
      </c>
      <c r="V19" s="380"/>
      <c r="W19" s="379" t="s">
        <v>0</v>
      </c>
    </row>
    <row r="20" spans="1:23" ht="28" outlineLevel="1" x14ac:dyDescent="0.3">
      <c r="A20" s="379" t="s">
        <v>0</v>
      </c>
      <c r="B20" s="380"/>
      <c r="C20" s="106">
        <v>16</v>
      </c>
      <c r="D20" s="398" t="s">
        <v>161</v>
      </c>
      <c r="E20" s="103" t="s">
        <v>162</v>
      </c>
      <c r="F20" s="105" t="s">
        <v>0</v>
      </c>
      <c r="G20" s="528" t="s">
        <v>124</v>
      </c>
      <c r="H20" s="535" t="s">
        <v>125</v>
      </c>
      <c r="I20" s="535" t="s">
        <v>24</v>
      </c>
      <c r="J20" s="388">
        <v>90000</v>
      </c>
      <c r="K20" s="105" t="s">
        <v>154</v>
      </c>
      <c r="L20" s="389">
        <v>45471</v>
      </c>
      <c r="M20" s="389">
        <v>45476</v>
      </c>
      <c r="N20" s="389">
        <v>45506</v>
      </c>
      <c r="O20" s="389">
        <v>45513</v>
      </c>
      <c r="P20" s="389">
        <v>45520</v>
      </c>
      <c r="Q20" s="389">
        <v>45534</v>
      </c>
      <c r="R20" s="389">
        <v>45541</v>
      </c>
      <c r="S20" s="389">
        <v>45548</v>
      </c>
      <c r="T20" s="389">
        <v>45553</v>
      </c>
      <c r="U20" s="389">
        <v>45567</v>
      </c>
      <c r="V20" s="380"/>
      <c r="W20" s="379" t="s">
        <v>0</v>
      </c>
    </row>
    <row r="21" spans="1:23" ht="28" outlineLevel="1" x14ac:dyDescent="0.3">
      <c r="A21" s="379" t="s">
        <v>0</v>
      </c>
      <c r="B21" s="380"/>
      <c r="C21" s="386">
        <v>17</v>
      </c>
      <c r="D21" s="143" t="s">
        <v>163</v>
      </c>
      <c r="E21" s="103" t="s">
        <v>164</v>
      </c>
      <c r="F21" s="105" t="s">
        <v>0</v>
      </c>
      <c r="G21" s="528" t="s">
        <v>124</v>
      </c>
      <c r="H21" s="535" t="s">
        <v>125</v>
      </c>
      <c r="I21" s="535" t="s">
        <v>24</v>
      </c>
      <c r="J21" s="388">
        <v>40000</v>
      </c>
      <c r="K21" s="394" t="s">
        <v>165</v>
      </c>
      <c r="L21" s="399">
        <v>45471</v>
      </c>
      <c r="M21" s="389">
        <v>45476</v>
      </c>
      <c r="N21" s="389">
        <v>45506</v>
      </c>
      <c r="O21" s="389">
        <v>45513</v>
      </c>
      <c r="P21" s="389">
        <v>45520</v>
      </c>
      <c r="Q21" s="389">
        <v>45534</v>
      </c>
      <c r="R21" s="389">
        <v>45541</v>
      </c>
      <c r="S21" s="389">
        <v>45548</v>
      </c>
      <c r="T21" s="389">
        <v>45553</v>
      </c>
      <c r="U21" s="389">
        <v>45567</v>
      </c>
      <c r="V21" s="380"/>
      <c r="W21" s="379" t="s">
        <v>0</v>
      </c>
    </row>
    <row r="22" spans="1:23" s="39" customFormat="1" ht="42" x14ac:dyDescent="0.3">
      <c r="A22" s="390" t="s">
        <v>0</v>
      </c>
      <c r="B22" s="391"/>
      <c r="C22" s="106">
        <v>18</v>
      </c>
      <c r="D22" s="393" t="s">
        <v>166</v>
      </c>
      <c r="E22" s="103" t="s">
        <v>167</v>
      </c>
      <c r="F22" s="105" t="s">
        <v>0</v>
      </c>
      <c r="G22" s="528" t="s">
        <v>124</v>
      </c>
      <c r="H22" s="535" t="s">
        <v>125</v>
      </c>
      <c r="I22" s="535" t="s">
        <v>24</v>
      </c>
      <c r="J22" s="388">
        <v>60000</v>
      </c>
      <c r="K22" s="394" t="s">
        <v>165</v>
      </c>
      <c r="L22" s="399">
        <v>45443</v>
      </c>
      <c r="M22" s="389">
        <v>45448</v>
      </c>
      <c r="N22" s="389">
        <v>45478</v>
      </c>
      <c r="O22" s="389">
        <v>45485</v>
      </c>
      <c r="P22" s="389">
        <v>45492</v>
      </c>
      <c r="Q22" s="389">
        <v>45506</v>
      </c>
      <c r="R22" s="389">
        <v>45513</v>
      </c>
      <c r="S22" s="389">
        <v>45520</v>
      </c>
      <c r="T22" s="389">
        <v>45525</v>
      </c>
      <c r="U22" s="389">
        <v>45539</v>
      </c>
      <c r="V22" s="391"/>
      <c r="W22" s="390" t="s">
        <v>0</v>
      </c>
    </row>
    <row r="23" spans="1:23" ht="42" x14ac:dyDescent="0.3">
      <c r="A23" s="379" t="s">
        <v>0</v>
      </c>
      <c r="B23" s="391"/>
      <c r="C23" s="386">
        <v>19</v>
      </c>
      <c r="D23" s="397" t="s">
        <v>168</v>
      </c>
      <c r="E23" s="103" t="s">
        <v>169</v>
      </c>
      <c r="F23" s="400" t="s">
        <v>0</v>
      </c>
      <c r="G23" s="528" t="s">
        <v>124</v>
      </c>
      <c r="H23" s="535" t="s">
        <v>125</v>
      </c>
      <c r="I23" s="535" t="s">
        <v>24</v>
      </c>
      <c r="J23" s="402">
        <v>50000</v>
      </c>
      <c r="K23" s="105" t="s">
        <v>154</v>
      </c>
      <c r="L23" s="389">
        <v>45380</v>
      </c>
      <c r="M23" s="389">
        <v>45385</v>
      </c>
      <c r="N23" s="389">
        <v>45415</v>
      </c>
      <c r="O23" s="389">
        <v>45422</v>
      </c>
      <c r="P23" s="389">
        <v>45429</v>
      </c>
      <c r="Q23" s="389">
        <v>45443</v>
      </c>
      <c r="R23" s="389">
        <v>45450</v>
      </c>
      <c r="S23" s="389">
        <v>45457</v>
      </c>
      <c r="T23" s="389">
        <v>45462</v>
      </c>
      <c r="U23" s="389">
        <v>45476</v>
      </c>
      <c r="V23" s="391"/>
      <c r="W23" s="379" t="s">
        <v>0</v>
      </c>
    </row>
    <row r="24" spans="1:23" outlineLevel="1" x14ac:dyDescent="0.3">
      <c r="A24" s="379" t="s">
        <v>0</v>
      </c>
      <c r="B24" s="380"/>
      <c r="C24" s="106">
        <v>20</v>
      </c>
      <c r="D24" s="403" t="s">
        <v>170</v>
      </c>
      <c r="E24" s="103" t="s">
        <v>171</v>
      </c>
      <c r="F24" s="105" t="s">
        <v>0</v>
      </c>
      <c r="G24" s="528" t="s">
        <v>124</v>
      </c>
      <c r="H24" s="535" t="s">
        <v>125</v>
      </c>
      <c r="I24" s="535" t="s">
        <v>24</v>
      </c>
      <c r="J24" s="367">
        <v>100000</v>
      </c>
      <c r="K24" s="106" t="s">
        <v>149</v>
      </c>
      <c r="L24" s="389">
        <v>45471</v>
      </c>
      <c r="M24" s="389">
        <v>45476</v>
      </c>
      <c r="N24" s="389">
        <v>45506</v>
      </c>
      <c r="O24" s="389">
        <v>45513</v>
      </c>
      <c r="P24" s="389">
        <v>45520</v>
      </c>
      <c r="Q24" s="389">
        <v>45534</v>
      </c>
      <c r="R24" s="389">
        <v>45541</v>
      </c>
      <c r="S24" s="389">
        <v>45548</v>
      </c>
      <c r="T24" s="389">
        <v>45553</v>
      </c>
      <c r="U24" s="389">
        <v>45567</v>
      </c>
      <c r="V24" s="380"/>
      <c r="W24" s="379" t="s">
        <v>0</v>
      </c>
    </row>
    <row r="25" spans="1:23" ht="36.75" customHeight="1" outlineLevel="1" x14ac:dyDescent="0.3">
      <c r="A25" s="379" t="s">
        <v>0</v>
      </c>
      <c r="B25" s="380"/>
      <c r="C25" s="386">
        <v>21</v>
      </c>
      <c r="D25" s="403" t="s">
        <v>172</v>
      </c>
      <c r="E25" s="103" t="s">
        <v>173</v>
      </c>
      <c r="F25" s="105" t="s">
        <v>0</v>
      </c>
      <c r="G25" s="528" t="s">
        <v>124</v>
      </c>
      <c r="H25" s="535" t="s">
        <v>125</v>
      </c>
      <c r="I25" s="535" t="s">
        <v>24</v>
      </c>
      <c r="J25" s="404">
        <v>200000</v>
      </c>
      <c r="K25" s="394" t="s">
        <v>44</v>
      </c>
      <c r="L25" s="393" t="s">
        <v>0</v>
      </c>
      <c r="M25" s="107" t="s">
        <v>0</v>
      </c>
      <c r="N25" s="103" t="s">
        <v>0</v>
      </c>
      <c r="O25" s="103" t="s">
        <v>0</v>
      </c>
      <c r="P25" s="103" t="s">
        <v>0</v>
      </c>
      <c r="Q25" s="103" t="s">
        <v>0</v>
      </c>
      <c r="R25" s="103" t="s">
        <v>0</v>
      </c>
      <c r="S25" s="103" t="s">
        <v>0</v>
      </c>
      <c r="T25" s="103" t="s">
        <v>0</v>
      </c>
      <c r="U25" s="103" t="s">
        <v>0</v>
      </c>
      <c r="V25" s="380"/>
      <c r="W25" s="379" t="s">
        <v>0</v>
      </c>
    </row>
    <row r="26" spans="1:23" outlineLevel="1" x14ac:dyDescent="0.3">
      <c r="A26" s="379" t="s">
        <v>0</v>
      </c>
      <c r="B26" s="380"/>
      <c r="C26" s="106">
        <v>22</v>
      </c>
      <c r="D26" s="154" t="s">
        <v>174</v>
      </c>
      <c r="E26" s="103" t="s">
        <v>175</v>
      </c>
      <c r="F26" s="103" t="s">
        <v>0</v>
      </c>
      <c r="G26" s="528" t="s">
        <v>124</v>
      </c>
      <c r="H26" s="535" t="s">
        <v>125</v>
      </c>
      <c r="I26" s="535" t="s">
        <v>24</v>
      </c>
      <c r="J26" s="388">
        <v>100000</v>
      </c>
      <c r="K26" s="105" t="s">
        <v>176</v>
      </c>
      <c r="L26" s="406">
        <v>45593</v>
      </c>
      <c r="M26" s="389">
        <v>45598</v>
      </c>
      <c r="N26" s="389">
        <v>45628</v>
      </c>
      <c r="O26" s="389">
        <v>45635</v>
      </c>
      <c r="P26" s="389">
        <v>45642</v>
      </c>
      <c r="Q26" s="389">
        <v>45656</v>
      </c>
      <c r="R26" s="389">
        <v>45663</v>
      </c>
      <c r="S26" s="389">
        <v>45670</v>
      </c>
      <c r="T26" s="389">
        <v>45675</v>
      </c>
      <c r="U26" s="389">
        <v>45689</v>
      </c>
      <c r="V26" s="380"/>
      <c r="W26" s="379" t="s">
        <v>0</v>
      </c>
    </row>
    <row r="27" spans="1:23" outlineLevel="1" x14ac:dyDescent="0.3">
      <c r="A27" s="379" t="s">
        <v>0</v>
      </c>
      <c r="B27" s="380"/>
      <c r="C27" s="386">
        <v>23</v>
      </c>
      <c r="D27" s="407" t="s">
        <v>177</v>
      </c>
      <c r="E27" s="103" t="s">
        <v>178</v>
      </c>
      <c r="F27" s="103" t="s">
        <v>0</v>
      </c>
      <c r="G27" s="528" t="s">
        <v>124</v>
      </c>
      <c r="H27" s="535" t="s">
        <v>125</v>
      </c>
      <c r="I27" s="535" t="s">
        <v>24</v>
      </c>
      <c r="J27" s="388">
        <v>120000</v>
      </c>
      <c r="K27" s="103" t="s">
        <v>176</v>
      </c>
      <c r="L27" s="389">
        <v>45593</v>
      </c>
      <c r="M27" s="389">
        <v>45598</v>
      </c>
      <c r="N27" s="389">
        <v>45628</v>
      </c>
      <c r="O27" s="389">
        <v>45635</v>
      </c>
      <c r="P27" s="389">
        <v>45642</v>
      </c>
      <c r="Q27" s="389">
        <v>45656</v>
      </c>
      <c r="R27" s="389">
        <v>45663</v>
      </c>
      <c r="S27" s="389">
        <v>45670</v>
      </c>
      <c r="T27" s="389">
        <v>45675</v>
      </c>
      <c r="U27" s="389">
        <v>45689</v>
      </c>
      <c r="V27" s="380"/>
      <c r="W27" s="379" t="s">
        <v>0</v>
      </c>
    </row>
    <row r="28" spans="1:23" s="499" customFormat="1" ht="28" outlineLevel="1" x14ac:dyDescent="0.3">
      <c r="A28" s="494" t="s">
        <v>0</v>
      </c>
      <c r="B28" s="494"/>
      <c r="C28" s="495">
        <v>24</v>
      </c>
      <c r="D28" s="509" t="s">
        <v>179</v>
      </c>
      <c r="E28" s="484" t="s">
        <v>180</v>
      </c>
      <c r="F28" s="484" t="s">
        <v>0</v>
      </c>
      <c r="G28" s="529" t="s">
        <v>124</v>
      </c>
      <c r="H28" s="536" t="s">
        <v>181</v>
      </c>
      <c r="I28" s="536" t="s">
        <v>24</v>
      </c>
      <c r="J28" s="497">
        <v>60000</v>
      </c>
      <c r="K28" s="496" t="s">
        <v>176</v>
      </c>
      <c r="L28" s="493">
        <v>45593</v>
      </c>
      <c r="M28" s="493">
        <v>45598</v>
      </c>
      <c r="N28" s="493">
        <v>45628</v>
      </c>
      <c r="O28" s="493">
        <v>45635</v>
      </c>
      <c r="P28" s="493">
        <v>45642</v>
      </c>
      <c r="Q28" s="493">
        <v>45656</v>
      </c>
      <c r="R28" s="493">
        <v>45663</v>
      </c>
      <c r="S28" s="493">
        <v>45670</v>
      </c>
      <c r="T28" s="493">
        <v>45675</v>
      </c>
      <c r="U28" s="493">
        <v>45689</v>
      </c>
      <c r="V28" s="494"/>
      <c r="W28" s="494" t="s">
        <v>0</v>
      </c>
    </row>
    <row r="29" spans="1:23" outlineLevel="1" x14ac:dyDescent="0.3">
      <c r="A29" s="379" t="s">
        <v>0</v>
      </c>
      <c r="B29" s="380"/>
      <c r="C29" s="386">
        <v>25</v>
      </c>
      <c r="D29" s="393" t="s">
        <v>182</v>
      </c>
      <c r="E29" s="103" t="s">
        <v>183</v>
      </c>
      <c r="F29" s="103" t="s">
        <v>0</v>
      </c>
      <c r="G29" s="528" t="s">
        <v>124</v>
      </c>
      <c r="H29" s="535" t="s">
        <v>125</v>
      </c>
      <c r="I29" s="535" t="s">
        <v>24</v>
      </c>
      <c r="J29" s="388">
        <v>84000</v>
      </c>
      <c r="K29" s="105" t="s">
        <v>176</v>
      </c>
      <c r="L29" s="389">
        <v>45593</v>
      </c>
      <c r="M29" s="389">
        <v>45598</v>
      </c>
      <c r="N29" s="389">
        <v>45628</v>
      </c>
      <c r="O29" s="389">
        <v>45635</v>
      </c>
      <c r="P29" s="389">
        <v>45642</v>
      </c>
      <c r="Q29" s="389">
        <v>45656</v>
      </c>
      <c r="R29" s="389">
        <v>45663</v>
      </c>
      <c r="S29" s="389">
        <v>45670</v>
      </c>
      <c r="T29" s="389">
        <v>45675</v>
      </c>
      <c r="U29" s="389">
        <v>45689</v>
      </c>
      <c r="V29" s="380"/>
      <c r="W29" s="379" t="s">
        <v>0</v>
      </c>
    </row>
    <row r="30" spans="1:23" ht="28" outlineLevel="1" x14ac:dyDescent="0.3">
      <c r="A30" s="379" t="s">
        <v>0</v>
      </c>
      <c r="B30" s="380"/>
      <c r="C30" s="106">
        <v>26</v>
      </c>
      <c r="D30" s="408" t="s">
        <v>184</v>
      </c>
      <c r="E30" s="103" t="s">
        <v>185</v>
      </c>
      <c r="F30" s="103" t="s">
        <v>0</v>
      </c>
      <c r="G30" s="528" t="s">
        <v>124</v>
      </c>
      <c r="H30" s="535" t="s">
        <v>125</v>
      </c>
      <c r="I30" s="535" t="s">
        <v>24</v>
      </c>
      <c r="J30" s="388">
        <v>100000</v>
      </c>
      <c r="K30" s="105" t="s">
        <v>186</v>
      </c>
      <c r="L30" s="389">
        <v>45380</v>
      </c>
      <c r="M30" s="389">
        <f>L30+5</f>
        <v>45385</v>
      </c>
      <c r="N30" s="389">
        <f>M30+10</f>
        <v>45395</v>
      </c>
      <c r="O30" s="389">
        <f>N30+5</f>
        <v>45400</v>
      </c>
      <c r="P30" s="389">
        <v>45429</v>
      </c>
      <c r="Q30" s="389">
        <v>45443</v>
      </c>
      <c r="R30" s="389">
        <v>45450</v>
      </c>
      <c r="S30" s="389">
        <v>45457</v>
      </c>
      <c r="T30" s="389">
        <v>45462</v>
      </c>
      <c r="U30" s="389">
        <v>45476</v>
      </c>
      <c r="V30" s="380"/>
      <c r="W30" s="379" t="s">
        <v>0</v>
      </c>
    </row>
    <row r="31" spans="1:23" outlineLevel="1" x14ac:dyDescent="0.3">
      <c r="A31" s="379" t="s">
        <v>0</v>
      </c>
      <c r="B31" s="380"/>
      <c r="C31" s="386">
        <v>27</v>
      </c>
      <c r="D31" s="106" t="s">
        <v>187</v>
      </c>
      <c r="E31" s="103" t="s">
        <v>188</v>
      </c>
      <c r="F31" s="103" t="s">
        <v>0</v>
      </c>
      <c r="G31" s="528" t="s">
        <v>124</v>
      </c>
      <c r="H31" s="535" t="s">
        <v>125</v>
      </c>
      <c r="I31" s="535" t="s">
        <v>24</v>
      </c>
      <c r="J31" s="388">
        <v>100000</v>
      </c>
      <c r="K31" s="105" t="s">
        <v>186</v>
      </c>
      <c r="L31" s="389">
        <v>45380</v>
      </c>
      <c r="M31" s="389">
        <v>45385</v>
      </c>
      <c r="N31" s="389">
        <v>45415</v>
      </c>
      <c r="O31" s="389">
        <v>45422</v>
      </c>
      <c r="P31" s="389">
        <v>45429</v>
      </c>
      <c r="Q31" s="389">
        <v>45443</v>
      </c>
      <c r="R31" s="389">
        <v>45450</v>
      </c>
      <c r="S31" s="389">
        <v>45457</v>
      </c>
      <c r="T31" s="389">
        <v>45462</v>
      </c>
      <c r="U31" s="389">
        <v>45476</v>
      </c>
      <c r="V31" s="380"/>
      <c r="W31" s="379" t="s">
        <v>0</v>
      </c>
    </row>
    <row r="32" spans="1:23" outlineLevel="1" x14ac:dyDescent="0.3">
      <c r="A32" s="379" t="s">
        <v>0</v>
      </c>
      <c r="B32" s="380"/>
      <c r="C32" s="106">
        <v>28</v>
      </c>
      <c r="D32" s="409" t="s">
        <v>189</v>
      </c>
      <c r="E32" s="103" t="s">
        <v>190</v>
      </c>
      <c r="F32" s="103" t="s">
        <v>0</v>
      </c>
      <c r="G32" s="528" t="s">
        <v>124</v>
      </c>
      <c r="H32" s="535" t="s">
        <v>125</v>
      </c>
      <c r="I32" s="535" t="s">
        <v>24</v>
      </c>
      <c r="J32" s="388">
        <v>60000</v>
      </c>
      <c r="K32" s="105" t="s">
        <v>191</v>
      </c>
      <c r="L32" s="389">
        <v>45586</v>
      </c>
      <c r="M32" s="389">
        <v>45591</v>
      </c>
      <c r="N32" s="389">
        <v>45621</v>
      </c>
      <c r="O32" s="389">
        <v>45628</v>
      </c>
      <c r="P32" s="389">
        <v>45635</v>
      </c>
      <c r="Q32" s="389">
        <v>45649</v>
      </c>
      <c r="R32" s="389">
        <v>45656</v>
      </c>
      <c r="S32" s="389">
        <v>45663</v>
      </c>
      <c r="T32" s="389">
        <v>45668</v>
      </c>
      <c r="U32" s="389">
        <v>45682</v>
      </c>
      <c r="V32" s="380"/>
      <c r="W32" s="379" t="s">
        <v>0</v>
      </c>
    </row>
    <row r="33" spans="1:23" s="499" customFormat="1" outlineLevel="1" x14ac:dyDescent="0.3">
      <c r="A33" s="494" t="s">
        <v>0</v>
      </c>
      <c r="B33" s="494"/>
      <c r="C33" s="500">
        <v>29</v>
      </c>
      <c r="D33" s="490" t="s">
        <v>192</v>
      </c>
      <c r="E33" s="484" t="s">
        <v>193</v>
      </c>
      <c r="F33" s="484" t="s">
        <v>0</v>
      </c>
      <c r="G33" s="529" t="s">
        <v>124</v>
      </c>
      <c r="H33" s="536" t="s">
        <v>125</v>
      </c>
      <c r="I33" s="536" t="s">
        <v>24</v>
      </c>
      <c r="J33" s="497">
        <v>77000</v>
      </c>
      <c r="K33" s="496" t="s">
        <v>44</v>
      </c>
      <c r="L33" s="493">
        <v>45380</v>
      </c>
      <c r="M33" s="493">
        <v>45385</v>
      </c>
      <c r="N33" s="493">
        <v>45415</v>
      </c>
      <c r="O33" s="493">
        <v>45422</v>
      </c>
      <c r="P33" s="493">
        <v>45429</v>
      </c>
      <c r="Q33" s="493">
        <v>45443</v>
      </c>
      <c r="R33" s="493">
        <v>45450</v>
      </c>
      <c r="S33" s="493">
        <v>45457</v>
      </c>
      <c r="T33" s="493">
        <v>45462</v>
      </c>
      <c r="U33" s="493">
        <v>45476</v>
      </c>
      <c r="V33" s="494"/>
      <c r="W33" s="494" t="s">
        <v>0</v>
      </c>
    </row>
    <row r="34" spans="1:23" s="515" customFormat="1" x14ac:dyDescent="0.3">
      <c r="A34" s="510" t="s">
        <v>0</v>
      </c>
      <c r="B34" s="510"/>
      <c r="C34" s="495">
        <v>30</v>
      </c>
      <c r="D34" s="511" t="s">
        <v>194</v>
      </c>
      <c r="E34" s="512" t="s">
        <v>195</v>
      </c>
      <c r="F34" s="513" t="s">
        <v>0</v>
      </c>
      <c r="G34" s="542" t="s">
        <v>124</v>
      </c>
      <c r="H34" s="543" t="s">
        <v>125</v>
      </c>
      <c r="I34" s="543" t="s">
        <v>24</v>
      </c>
      <c r="J34" s="497">
        <v>58000</v>
      </c>
      <c r="K34" s="496" t="s">
        <v>44</v>
      </c>
      <c r="L34" s="493">
        <v>45411</v>
      </c>
      <c r="M34" s="493">
        <f>L34+5</f>
        <v>45416</v>
      </c>
      <c r="N34" s="493">
        <v>45415</v>
      </c>
      <c r="O34" s="493">
        <v>45422</v>
      </c>
      <c r="P34" s="493">
        <v>45429</v>
      </c>
      <c r="Q34" s="493">
        <v>45443</v>
      </c>
      <c r="R34" s="493">
        <v>45450</v>
      </c>
      <c r="S34" s="493">
        <v>45457</v>
      </c>
      <c r="T34" s="493">
        <v>45462</v>
      </c>
      <c r="U34" s="493">
        <v>45476</v>
      </c>
      <c r="V34" s="510"/>
      <c r="W34" s="510" t="s">
        <v>0</v>
      </c>
    </row>
    <row r="35" spans="1:23" s="499" customFormat="1" x14ac:dyDescent="0.3">
      <c r="A35" s="494" t="s">
        <v>0</v>
      </c>
      <c r="B35" s="494"/>
      <c r="C35" s="500">
        <v>31</v>
      </c>
      <c r="D35" s="486" t="s">
        <v>196</v>
      </c>
      <c r="E35" s="489" t="s">
        <v>197</v>
      </c>
      <c r="F35" s="488" t="s">
        <v>0</v>
      </c>
      <c r="G35" s="544" t="s">
        <v>124</v>
      </c>
      <c r="H35" s="545" t="s">
        <v>125</v>
      </c>
      <c r="I35" s="545" t="s">
        <v>24</v>
      </c>
      <c r="J35" s="516">
        <v>58000</v>
      </c>
      <c r="K35" s="496" t="s">
        <v>44</v>
      </c>
      <c r="L35" s="493">
        <v>45380</v>
      </c>
      <c r="M35" s="493">
        <f>L35+5</f>
        <v>45385</v>
      </c>
      <c r="N35" s="493">
        <f>M35+10</f>
        <v>45395</v>
      </c>
      <c r="O35" s="493">
        <f>N35+5</f>
        <v>45400</v>
      </c>
      <c r="P35" s="493">
        <v>45429</v>
      </c>
      <c r="Q35" s="493">
        <v>45443</v>
      </c>
      <c r="R35" s="493">
        <v>45450</v>
      </c>
      <c r="S35" s="493">
        <v>45457</v>
      </c>
      <c r="T35" s="493">
        <v>45462</v>
      </c>
      <c r="U35" s="493">
        <v>45476</v>
      </c>
      <c r="V35" s="494"/>
      <c r="W35" s="494" t="s">
        <v>0</v>
      </c>
    </row>
    <row r="36" spans="1:23" ht="57" customHeight="1" x14ac:dyDescent="0.3">
      <c r="A36" s="379"/>
      <c r="B36" s="380"/>
      <c r="C36" s="106">
        <v>32</v>
      </c>
      <c r="D36" s="448" t="str">
        <f>DIMPC!D6</f>
        <v>Consultancy firm recruited to assist in the implementation of the Annex on Trade Facilitation, Annex on Transit, Annex on Customs Cooperation; the development and implementation of strategies for integration of the 6  trade corridors, under the framework of the AfCFTA.</v>
      </c>
      <c r="E36" s="447" t="s">
        <v>198</v>
      </c>
      <c r="F36" s="457"/>
      <c r="G36" s="531" t="s">
        <v>124</v>
      </c>
      <c r="H36" s="539" t="s">
        <v>181</v>
      </c>
      <c r="I36" s="546" t="s">
        <v>24</v>
      </c>
      <c r="J36" s="367">
        <f>DIMPC!I6</f>
        <v>1300000</v>
      </c>
      <c r="K36" s="105" t="s">
        <v>44</v>
      </c>
      <c r="L36" s="389">
        <v>45380</v>
      </c>
      <c r="M36" s="389">
        <v>45385</v>
      </c>
      <c r="N36" s="389">
        <v>45415</v>
      </c>
      <c r="O36" s="389">
        <v>45422</v>
      </c>
      <c r="P36" s="389">
        <v>45429</v>
      </c>
      <c r="Q36" s="389">
        <v>45443</v>
      </c>
      <c r="R36" s="389">
        <v>45450</v>
      </c>
      <c r="S36" s="389">
        <v>45457</v>
      </c>
      <c r="T36" s="389">
        <v>45462</v>
      </c>
      <c r="U36" s="389">
        <v>45476</v>
      </c>
      <c r="V36" s="380"/>
      <c r="W36" s="379"/>
    </row>
    <row r="37" spans="1:23" ht="30.75" customHeight="1" x14ac:dyDescent="0.3">
      <c r="A37" s="379"/>
      <c r="B37" s="380"/>
      <c r="C37" s="386">
        <v>33</v>
      </c>
      <c r="D37" s="448" t="str">
        <f>DIMPC!D7</f>
        <v>Recruit consultants to assist Member States in Conclusion of their offers for the Guided Trade Intiative</v>
      </c>
      <c r="E37" s="447" t="s">
        <v>199</v>
      </c>
      <c r="F37" s="457"/>
      <c r="G37" s="531" t="s">
        <v>124</v>
      </c>
      <c r="H37" s="539" t="s">
        <v>125</v>
      </c>
      <c r="I37" s="546" t="s">
        <v>24</v>
      </c>
      <c r="J37" s="367">
        <f>DIMPC!I7</f>
        <v>60000</v>
      </c>
      <c r="K37" s="455" t="str">
        <f>DIMPC!J7</f>
        <v>WB(100%)</v>
      </c>
      <c r="L37" s="389">
        <v>45586</v>
      </c>
      <c r="M37" s="389">
        <v>45591</v>
      </c>
      <c r="N37" s="389">
        <v>45621</v>
      </c>
      <c r="O37" s="389">
        <v>45628</v>
      </c>
      <c r="P37" s="389">
        <v>45635</v>
      </c>
      <c r="Q37" s="389">
        <v>45649</v>
      </c>
      <c r="R37" s="389">
        <v>45656</v>
      </c>
      <c r="S37" s="389">
        <v>45663</v>
      </c>
      <c r="T37" s="389">
        <v>45668</v>
      </c>
      <c r="U37" s="389">
        <v>45682</v>
      </c>
      <c r="V37" s="380"/>
      <c r="W37" s="379"/>
    </row>
    <row r="38" spans="1:23" s="499" customFormat="1" ht="27.75" customHeight="1" x14ac:dyDescent="0.3">
      <c r="A38" s="494"/>
      <c r="B38" s="494"/>
      <c r="C38" s="495">
        <v>34</v>
      </c>
      <c r="D38" s="486" t="str">
        <f>DIMPC!D8</f>
        <v xml:space="preserve">Hiring of  Consultant to Develop an Electronic Notification System for Non-Tariff Measures    </v>
      </c>
      <c r="E38" s="487" t="s">
        <v>200</v>
      </c>
      <c r="F38" s="488"/>
      <c r="G38" s="544" t="s">
        <v>124</v>
      </c>
      <c r="H38" s="545" t="s">
        <v>125</v>
      </c>
      <c r="I38" s="547" t="s">
        <v>24</v>
      </c>
      <c r="J38" s="491">
        <f>DIMPC!I8</f>
        <v>36000</v>
      </c>
      <c r="K38" s="492" t="str">
        <f>DIMPC!J8</f>
        <v>WB(100%)</v>
      </c>
      <c r="L38" s="493">
        <v>45380</v>
      </c>
      <c r="M38" s="493">
        <v>45385</v>
      </c>
      <c r="N38" s="493">
        <v>45415</v>
      </c>
      <c r="O38" s="493">
        <v>45422</v>
      </c>
      <c r="P38" s="493">
        <v>45429</v>
      </c>
      <c r="Q38" s="493">
        <v>45443</v>
      </c>
      <c r="R38" s="493">
        <v>45450</v>
      </c>
      <c r="S38" s="493">
        <v>45457</v>
      </c>
      <c r="T38" s="493">
        <v>45462</v>
      </c>
      <c r="U38" s="493">
        <v>45476</v>
      </c>
      <c r="V38" s="494"/>
      <c r="W38" s="494"/>
    </row>
    <row r="39" spans="1:23" ht="21.75" customHeight="1" x14ac:dyDescent="0.3">
      <c r="A39" s="379"/>
      <c r="B39" s="380"/>
      <c r="C39" s="386">
        <v>35</v>
      </c>
      <c r="D39" s="448" t="str">
        <f>DIMPC!D9</f>
        <v xml:space="preserve">Hiring of two dispute settlement experts  </v>
      </c>
      <c r="E39" s="447" t="s">
        <v>201</v>
      </c>
      <c r="F39" s="457"/>
      <c r="G39" s="531" t="s">
        <v>124</v>
      </c>
      <c r="H39" s="539" t="s">
        <v>125</v>
      </c>
      <c r="I39" s="546" t="s">
        <v>24</v>
      </c>
      <c r="J39" s="367">
        <f>DIMPC!I9</f>
        <v>120000</v>
      </c>
      <c r="K39" s="455" t="str">
        <f>DIMPC!J9</f>
        <v>WB(100%)</v>
      </c>
      <c r="L39" s="389">
        <v>45411</v>
      </c>
      <c r="M39" s="389">
        <f>L39+5</f>
        <v>45416</v>
      </c>
      <c r="N39" s="389">
        <v>45415</v>
      </c>
      <c r="O39" s="389">
        <v>45422</v>
      </c>
      <c r="P39" s="389">
        <v>45429</v>
      </c>
      <c r="Q39" s="389">
        <v>45443</v>
      </c>
      <c r="R39" s="389">
        <v>45450</v>
      </c>
      <c r="S39" s="389">
        <v>45457</v>
      </c>
      <c r="T39" s="389">
        <v>45462</v>
      </c>
      <c r="U39" s="389">
        <v>45476</v>
      </c>
      <c r="V39" s="380"/>
      <c r="W39" s="379"/>
    </row>
    <row r="40" spans="1:23" ht="32.25" customHeight="1" x14ac:dyDescent="0.3">
      <c r="A40" s="379"/>
      <c r="B40" s="380"/>
      <c r="C40" s="106">
        <v>36</v>
      </c>
      <c r="D40" s="448" t="str">
        <f>DIMPC!D10</f>
        <v>Hiring of Expert to conduct a study to develop key African strategic sectors for continental integration and boosting intra – African trade</v>
      </c>
      <c r="E40" s="447" t="s">
        <v>202</v>
      </c>
      <c r="F40" s="457"/>
      <c r="G40" s="531" t="s">
        <v>124</v>
      </c>
      <c r="H40" s="539" t="s">
        <v>125</v>
      </c>
      <c r="I40" s="546" t="s">
        <v>24</v>
      </c>
      <c r="J40" s="367">
        <f>DIMPC!I10</f>
        <v>60000</v>
      </c>
      <c r="K40" s="455" t="str">
        <f>DIMPC!J10</f>
        <v>WB(100%)</v>
      </c>
      <c r="L40" s="389">
        <v>45380</v>
      </c>
      <c r="M40" s="389">
        <f>L40+5</f>
        <v>45385</v>
      </c>
      <c r="N40" s="389">
        <f>M40+10</f>
        <v>45395</v>
      </c>
      <c r="O40" s="389">
        <f>N40+5</f>
        <v>45400</v>
      </c>
      <c r="P40" s="389">
        <v>45429</v>
      </c>
      <c r="Q40" s="389">
        <v>45443</v>
      </c>
      <c r="R40" s="389">
        <v>45450</v>
      </c>
      <c r="S40" s="389">
        <v>45457</v>
      </c>
      <c r="T40" s="389">
        <v>45462</v>
      </c>
      <c r="U40" s="389">
        <v>45476</v>
      </c>
      <c r="V40" s="380"/>
      <c r="W40" s="379"/>
    </row>
    <row r="41" spans="1:23" ht="32.25" customHeight="1" x14ac:dyDescent="0.3">
      <c r="A41" s="379"/>
      <c r="B41" s="380"/>
      <c r="C41" s="386">
        <v>37</v>
      </c>
      <c r="D41" s="448" t="str">
        <f>DIMPC!D11</f>
        <v>Hiring of a consultant to conduct study on Implication of migration to HS2022 on the Tarrif Offer.</v>
      </c>
      <c r="E41" s="447" t="s">
        <v>203</v>
      </c>
      <c r="F41" s="457"/>
      <c r="G41" s="531" t="s">
        <v>124</v>
      </c>
      <c r="H41" s="539" t="s">
        <v>125</v>
      </c>
      <c r="I41" s="546" t="s">
        <v>24</v>
      </c>
      <c r="J41" s="367">
        <f>DIMPC!I11</f>
        <v>60000</v>
      </c>
      <c r="K41" s="455" t="str">
        <f>DIMPC!J11</f>
        <v>WB(100%)</v>
      </c>
      <c r="L41" s="389">
        <v>45380</v>
      </c>
      <c r="M41" s="389">
        <v>45385</v>
      </c>
      <c r="N41" s="389">
        <v>45415</v>
      </c>
      <c r="O41" s="389">
        <v>45422</v>
      </c>
      <c r="P41" s="389">
        <v>45429</v>
      </c>
      <c r="Q41" s="389">
        <v>45443</v>
      </c>
      <c r="R41" s="389">
        <v>45450</v>
      </c>
      <c r="S41" s="389">
        <v>45457</v>
      </c>
      <c r="T41" s="389">
        <v>45462</v>
      </c>
      <c r="U41" s="389">
        <v>45476</v>
      </c>
      <c r="V41" s="380"/>
      <c r="W41" s="379"/>
    </row>
    <row r="42" spans="1:23" ht="33" customHeight="1" x14ac:dyDescent="0.3">
      <c r="A42" s="380"/>
      <c r="B42" s="380"/>
      <c r="C42" s="106">
        <v>38</v>
      </c>
      <c r="D42" s="448" t="str">
        <f>DIMPC!D12</f>
        <v xml:space="preserve">Hiring of  Consultant to Develop an Electronic Notification System for Non-Tariff Measures  </v>
      </c>
      <c r="E42" s="447" t="s">
        <v>204</v>
      </c>
      <c r="F42" s="457"/>
      <c r="G42" s="531" t="s">
        <v>124</v>
      </c>
      <c r="H42" s="539" t="s">
        <v>125</v>
      </c>
      <c r="I42" s="546" t="s">
        <v>24</v>
      </c>
      <c r="J42" s="367">
        <f>DIMPC!I12</f>
        <v>36000</v>
      </c>
      <c r="K42" s="455" t="str">
        <f>DIMPC!J12</f>
        <v>WB(100%)</v>
      </c>
      <c r="L42" s="389">
        <v>45586</v>
      </c>
      <c r="M42" s="389">
        <v>45591</v>
      </c>
      <c r="N42" s="389">
        <v>45621</v>
      </c>
      <c r="O42" s="389">
        <v>45628</v>
      </c>
      <c r="P42" s="389">
        <v>45635</v>
      </c>
      <c r="Q42" s="389">
        <v>45649</v>
      </c>
      <c r="R42" s="389">
        <v>45656</v>
      </c>
      <c r="S42" s="389">
        <v>45663</v>
      </c>
      <c r="T42" s="389">
        <v>45668</v>
      </c>
      <c r="U42" s="389">
        <v>45682</v>
      </c>
      <c r="V42" s="380"/>
      <c r="W42" s="380"/>
    </row>
    <row r="43" spans="1:23" ht="31.5" customHeight="1" x14ac:dyDescent="0.3">
      <c r="A43" s="380"/>
      <c r="B43" s="380"/>
      <c r="C43" s="386">
        <v>39</v>
      </c>
      <c r="D43" s="448" t="str">
        <f>DIMPC!D13</f>
        <v>Hiring of Firm  to Drafting of  regulations for the implementations on the  AfCFTA Protocol on Competition</v>
      </c>
      <c r="E43" s="447" t="s">
        <v>205</v>
      </c>
      <c r="F43" s="457"/>
      <c r="G43" s="531" t="s">
        <v>124</v>
      </c>
      <c r="H43" s="539" t="s">
        <v>125</v>
      </c>
      <c r="I43" s="546" t="s">
        <v>24</v>
      </c>
      <c r="J43" s="367">
        <f>DIMPC!I13</f>
        <v>120000</v>
      </c>
      <c r="K43" s="455" t="str">
        <f>DIMPC!J13</f>
        <v>WB(100%)</v>
      </c>
      <c r="L43" s="389">
        <v>45380</v>
      </c>
      <c r="M43" s="389">
        <v>45385</v>
      </c>
      <c r="N43" s="389">
        <v>45415</v>
      </c>
      <c r="O43" s="389">
        <v>45422</v>
      </c>
      <c r="P43" s="389">
        <v>45429</v>
      </c>
      <c r="Q43" s="389">
        <v>45443</v>
      </c>
      <c r="R43" s="389">
        <v>45450</v>
      </c>
      <c r="S43" s="389">
        <v>45457</v>
      </c>
      <c r="T43" s="389">
        <v>45462</v>
      </c>
      <c r="U43" s="389">
        <v>45476</v>
      </c>
      <c r="V43" s="380"/>
      <c r="W43" s="380"/>
    </row>
    <row r="44" spans="1:23" ht="43.5" customHeight="1" x14ac:dyDescent="0.3">
      <c r="A44" s="379"/>
      <c r="B44" s="380"/>
      <c r="C44" s="106">
        <v>40</v>
      </c>
      <c r="D44" s="448" t="str">
        <f>DIMPC!D14</f>
        <v>Hiring of Consultant for  Baseline Study on Sanitary and Phytosanitary Import and Export procedures and Inspection fees applied by AfCFTA State Parties on agricultural commodities and agro-processed products at selected borders</v>
      </c>
      <c r="E44" s="447" t="s">
        <v>206</v>
      </c>
      <c r="F44" s="457"/>
      <c r="G44" s="531" t="s">
        <v>124</v>
      </c>
      <c r="H44" s="539" t="s">
        <v>125</v>
      </c>
      <c r="I44" s="546" t="s">
        <v>24</v>
      </c>
      <c r="J44" s="367">
        <f>DIMPC!I14</f>
        <v>60000</v>
      </c>
      <c r="K44" s="455" t="str">
        <f>DIMPC!J14</f>
        <v>WB(100%)</v>
      </c>
      <c r="L44" s="389">
        <v>45411</v>
      </c>
      <c r="M44" s="389">
        <f>L44+5</f>
        <v>45416</v>
      </c>
      <c r="N44" s="389">
        <v>45415</v>
      </c>
      <c r="O44" s="389">
        <v>45422</v>
      </c>
      <c r="P44" s="389">
        <v>45429</v>
      </c>
      <c r="Q44" s="389">
        <v>45443</v>
      </c>
      <c r="R44" s="389">
        <v>45450</v>
      </c>
      <c r="S44" s="389">
        <v>45457</v>
      </c>
      <c r="T44" s="389">
        <v>45462</v>
      </c>
      <c r="U44" s="389">
        <v>45476</v>
      </c>
      <c r="V44" s="380"/>
      <c r="W44" s="379"/>
    </row>
    <row r="45" spans="1:23" ht="23.25" customHeight="1" x14ac:dyDescent="0.3">
      <c r="A45" s="379"/>
      <c r="B45" s="380"/>
      <c r="C45" s="386">
        <v>41</v>
      </c>
      <c r="D45" s="448" t="str">
        <f>DIMPC!D15</f>
        <v>Hiring of GTI Coordinator (Consultant) – AfCFTA Guided Trade Initiative</v>
      </c>
      <c r="E45" s="447" t="s">
        <v>207</v>
      </c>
      <c r="F45" s="457"/>
      <c r="G45" s="531" t="s">
        <v>124</v>
      </c>
      <c r="H45" s="539" t="s">
        <v>125</v>
      </c>
      <c r="I45" s="546" t="s">
        <v>24</v>
      </c>
      <c r="J45" s="367">
        <f>DIMPC!I15</f>
        <v>120000</v>
      </c>
      <c r="K45" s="455" t="str">
        <f>DIMPC!J15</f>
        <v>WB(100%)</v>
      </c>
      <c r="L45" s="389">
        <v>45380</v>
      </c>
      <c r="M45" s="389">
        <f>L45+5</f>
        <v>45385</v>
      </c>
      <c r="N45" s="389">
        <f>M45+10</f>
        <v>45395</v>
      </c>
      <c r="O45" s="389">
        <f>N45+5</f>
        <v>45400</v>
      </c>
      <c r="P45" s="389">
        <v>45429</v>
      </c>
      <c r="Q45" s="389">
        <v>45443</v>
      </c>
      <c r="R45" s="389">
        <v>45450</v>
      </c>
      <c r="S45" s="389">
        <v>45457</v>
      </c>
      <c r="T45" s="389">
        <v>45462</v>
      </c>
      <c r="U45" s="389">
        <v>45476</v>
      </c>
      <c r="V45" s="380"/>
      <c r="W45" s="379"/>
    </row>
    <row r="46" spans="1:23" ht="23.25" customHeight="1" x14ac:dyDescent="0.3">
      <c r="A46" s="379"/>
      <c r="B46" s="380"/>
      <c r="C46" s="106">
        <v>42</v>
      </c>
      <c r="D46" s="448" t="str">
        <f>DIMPC!D16</f>
        <v>Hiring of Investment Expert</v>
      </c>
      <c r="E46" s="447" t="s">
        <v>208</v>
      </c>
      <c r="F46" s="457"/>
      <c r="G46" s="531" t="s">
        <v>124</v>
      </c>
      <c r="H46" s="539" t="s">
        <v>125</v>
      </c>
      <c r="I46" s="546" t="s">
        <v>24</v>
      </c>
      <c r="J46" s="367">
        <f>DIMPC!I16</f>
        <v>60000</v>
      </c>
      <c r="K46" s="455" t="str">
        <f>DIMPC!J16</f>
        <v>WB(100%)</v>
      </c>
      <c r="L46" s="389">
        <v>45380</v>
      </c>
      <c r="M46" s="389">
        <v>45385</v>
      </c>
      <c r="N46" s="389">
        <v>45415</v>
      </c>
      <c r="O46" s="389">
        <v>45422</v>
      </c>
      <c r="P46" s="389">
        <v>45429</v>
      </c>
      <c r="Q46" s="389">
        <v>45443</v>
      </c>
      <c r="R46" s="389">
        <v>45450</v>
      </c>
      <c r="S46" s="389">
        <v>45457</v>
      </c>
      <c r="T46" s="389">
        <v>45462</v>
      </c>
      <c r="U46" s="389">
        <v>45476</v>
      </c>
      <c r="V46" s="380"/>
      <c r="W46" s="379"/>
    </row>
    <row r="47" spans="1:23" ht="24.75" customHeight="1" x14ac:dyDescent="0.3">
      <c r="A47" s="379"/>
      <c r="B47" s="380"/>
      <c r="C47" s="386">
        <v>43</v>
      </c>
      <c r="D47" s="448" t="str">
        <f>DIMPC!D17</f>
        <v> Hiring of IPR Expert</v>
      </c>
      <c r="E47" s="447" t="s">
        <v>209</v>
      </c>
      <c r="F47" s="457"/>
      <c r="G47" s="531" t="s">
        <v>124</v>
      </c>
      <c r="H47" s="539" t="s">
        <v>125</v>
      </c>
      <c r="I47" s="546" t="s">
        <v>24</v>
      </c>
      <c r="J47" s="367">
        <f>DIMPC!I17</f>
        <v>60000</v>
      </c>
      <c r="K47" s="455" t="str">
        <f>DIMPC!J17</f>
        <v>WB(100%)</v>
      </c>
      <c r="L47" s="389">
        <v>45586</v>
      </c>
      <c r="M47" s="389">
        <v>45591</v>
      </c>
      <c r="N47" s="389">
        <v>45621</v>
      </c>
      <c r="O47" s="389">
        <v>45628</v>
      </c>
      <c r="P47" s="389">
        <v>45635</v>
      </c>
      <c r="Q47" s="389">
        <v>45649</v>
      </c>
      <c r="R47" s="389">
        <v>45656</v>
      </c>
      <c r="S47" s="389">
        <v>45663</v>
      </c>
      <c r="T47" s="389">
        <v>45668</v>
      </c>
      <c r="U47" s="389">
        <v>45682</v>
      </c>
      <c r="V47" s="380"/>
      <c r="W47" s="379"/>
    </row>
    <row r="48" spans="1:23" s="203" customFormat="1" ht="27.75" customHeight="1" x14ac:dyDescent="0.3">
      <c r="A48" s="453"/>
      <c r="B48" s="393"/>
      <c r="C48" s="106">
        <v>44</v>
      </c>
      <c r="D48" s="393" t="str">
        <f>DIMPC!D18</f>
        <v xml:space="preserve">Hiring of a consultant to manage AfCFTA Facilities </v>
      </c>
      <c r="E48" s="447" t="s">
        <v>210</v>
      </c>
      <c r="F48" s="457"/>
      <c r="G48" s="531" t="s">
        <v>124</v>
      </c>
      <c r="H48" s="539" t="s">
        <v>125</v>
      </c>
      <c r="I48" s="539" t="s">
        <v>24</v>
      </c>
      <c r="J48" s="367">
        <f>DIMPC!I18</f>
        <v>60000</v>
      </c>
      <c r="K48" s="455" t="str">
        <f>DIMPC!J18</f>
        <v>WB(100%)</v>
      </c>
      <c r="L48" s="389">
        <v>45380</v>
      </c>
      <c r="M48" s="389">
        <v>45385</v>
      </c>
      <c r="N48" s="389">
        <v>45415</v>
      </c>
      <c r="O48" s="389">
        <v>45422</v>
      </c>
      <c r="P48" s="389">
        <v>45429</v>
      </c>
      <c r="Q48" s="389">
        <v>45443</v>
      </c>
      <c r="R48" s="389">
        <v>45450</v>
      </c>
      <c r="S48" s="389">
        <v>45457</v>
      </c>
      <c r="T48" s="389">
        <v>45462</v>
      </c>
      <c r="U48" s="389">
        <v>45476</v>
      </c>
      <c r="V48" s="393"/>
      <c r="W48" s="453"/>
    </row>
    <row r="49" spans="1:23" s="203" customFormat="1" ht="28.5" customHeight="1" x14ac:dyDescent="0.3">
      <c r="A49" s="453"/>
      <c r="B49" s="393"/>
      <c r="C49" s="386">
        <v>45</v>
      </c>
      <c r="D49" s="393" t="str">
        <f>DIMPC!D19</f>
        <v xml:space="preserve">Hiring of Research Expert in the Office of the Secretary General </v>
      </c>
      <c r="E49" s="447" t="s">
        <v>211</v>
      </c>
      <c r="F49" s="457"/>
      <c r="G49" s="531" t="s">
        <v>124</v>
      </c>
      <c r="H49" s="539" t="s">
        <v>125</v>
      </c>
      <c r="I49" s="539" t="s">
        <v>24</v>
      </c>
      <c r="J49" s="367">
        <f>DIMPC!I19</f>
        <v>120000</v>
      </c>
      <c r="K49" s="455" t="str">
        <f>DIMPC!J19</f>
        <v>WB(100%)</v>
      </c>
      <c r="L49" s="389">
        <v>45411</v>
      </c>
      <c r="M49" s="389">
        <f>L49+5</f>
        <v>45416</v>
      </c>
      <c r="N49" s="389">
        <v>45415</v>
      </c>
      <c r="O49" s="389">
        <v>45422</v>
      </c>
      <c r="P49" s="389">
        <v>45429</v>
      </c>
      <c r="Q49" s="389">
        <v>45443</v>
      </c>
      <c r="R49" s="389">
        <v>45450</v>
      </c>
      <c r="S49" s="389">
        <v>45457</v>
      </c>
      <c r="T49" s="389">
        <v>45462</v>
      </c>
      <c r="U49" s="389">
        <v>45476</v>
      </c>
      <c r="V49" s="393"/>
      <c r="W49" s="453"/>
    </row>
    <row r="50" spans="1:23" s="203" customFormat="1" ht="26.25" customHeight="1" x14ac:dyDescent="0.3">
      <c r="A50" s="453"/>
      <c r="B50" s="454"/>
      <c r="C50" s="106">
        <v>46</v>
      </c>
      <c r="D50" s="448" t="str">
        <f>DIMPC!D20</f>
        <v>Hiring of  consultant to provide Legal services to the office of the Secretary-General</v>
      </c>
      <c r="E50" s="447" t="s">
        <v>212</v>
      </c>
      <c r="F50" s="457"/>
      <c r="G50" s="531" t="s">
        <v>124</v>
      </c>
      <c r="H50" s="539" t="s">
        <v>125</v>
      </c>
      <c r="I50" s="539" t="s">
        <v>24</v>
      </c>
      <c r="J50" s="367">
        <f>DIMPC!I20</f>
        <v>120000</v>
      </c>
      <c r="K50" s="455" t="str">
        <f>DIMPC!J20</f>
        <v>WB(100%)</v>
      </c>
      <c r="L50" s="389">
        <v>45380</v>
      </c>
      <c r="M50" s="389">
        <f>L50+5</f>
        <v>45385</v>
      </c>
      <c r="N50" s="389">
        <f>M50+10</f>
        <v>45395</v>
      </c>
      <c r="O50" s="389">
        <f>N50+5</f>
        <v>45400</v>
      </c>
      <c r="P50" s="389">
        <v>45429</v>
      </c>
      <c r="Q50" s="389">
        <v>45443</v>
      </c>
      <c r="R50" s="389">
        <v>45450</v>
      </c>
      <c r="S50" s="389">
        <v>45457</v>
      </c>
      <c r="T50" s="389">
        <v>45462</v>
      </c>
      <c r="U50" s="389">
        <v>45476</v>
      </c>
      <c r="V50" s="393"/>
      <c r="W50" s="453"/>
    </row>
    <row r="51" spans="1:23" s="203" customFormat="1" ht="27" customHeight="1" x14ac:dyDescent="0.3">
      <c r="A51" s="453"/>
      <c r="B51" s="454"/>
      <c r="C51" s="386">
        <v>47</v>
      </c>
      <c r="D51" s="448" t="str">
        <f>DIMPC!D21</f>
        <v>Hiring of Consultant for National Implementation Committee experts (10 within the different countries of interest)</v>
      </c>
      <c r="E51" s="447" t="s">
        <v>213</v>
      </c>
      <c r="F51" s="457"/>
      <c r="G51" s="531" t="s">
        <v>124</v>
      </c>
      <c r="H51" s="539" t="s">
        <v>125</v>
      </c>
      <c r="I51" s="539" t="s">
        <v>24</v>
      </c>
      <c r="J51" s="367">
        <f>DIMPC!I21</f>
        <v>108000</v>
      </c>
      <c r="K51" s="455" t="str">
        <f>DIMPC!J21</f>
        <v>WB(100%)</v>
      </c>
      <c r="L51" s="389">
        <v>45380</v>
      </c>
      <c r="M51" s="389">
        <v>45385</v>
      </c>
      <c r="N51" s="389">
        <v>45415</v>
      </c>
      <c r="O51" s="389">
        <v>45422</v>
      </c>
      <c r="P51" s="389">
        <v>45429</v>
      </c>
      <c r="Q51" s="389">
        <v>45443</v>
      </c>
      <c r="R51" s="389">
        <v>45450</v>
      </c>
      <c r="S51" s="389">
        <v>45457</v>
      </c>
      <c r="T51" s="389">
        <v>45462</v>
      </c>
      <c r="U51" s="389">
        <v>45476</v>
      </c>
      <c r="V51" s="393"/>
      <c r="W51" s="453"/>
    </row>
    <row r="52" spans="1:23" s="203" customFormat="1" ht="24.75" customHeight="1" x14ac:dyDescent="0.3">
      <c r="A52" s="453"/>
      <c r="B52" s="454"/>
      <c r="C52" s="106">
        <v>48</v>
      </c>
      <c r="D52" s="448" t="str">
        <f>DIMPC!D22</f>
        <v>Trade policy review Expert (2)</v>
      </c>
      <c r="E52" s="447" t="s">
        <v>214</v>
      </c>
      <c r="F52" s="457"/>
      <c r="G52" s="531" t="s">
        <v>124</v>
      </c>
      <c r="H52" s="539" t="s">
        <v>125</v>
      </c>
      <c r="I52" s="539" t="s">
        <v>24</v>
      </c>
      <c r="J52" s="367">
        <f>DIMPC!I22</f>
        <v>120000</v>
      </c>
      <c r="K52" s="455" t="str">
        <f>DIMPC!J22</f>
        <v>WB(100%)</v>
      </c>
      <c r="L52" s="389">
        <v>45586</v>
      </c>
      <c r="M52" s="389">
        <v>45591</v>
      </c>
      <c r="N52" s="389">
        <v>45621</v>
      </c>
      <c r="O52" s="389">
        <v>45628</v>
      </c>
      <c r="P52" s="389">
        <v>45635</v>
      </c>
      <c r="Q52" s="389">
        <v>45649</v>
      </c>
      <c r="R52" s="389">
        <v>45656</v>
      </c>
      <c r="S52" s="389">
        <v>45663</v>
      </c>
      <c r="T52" s="389">
        <v>45668</v>
      </c>
      <c r="U52" s="389">
        <v>45682</v>
      </c>
      <c r="V52" s="393"/>
      <c r="W52" s="453"/>
    </row>
    <row r="53" spans="1:23" s="314" customFormat="1" ht="27.75" customHeight="1" x14ac:dyDescent="0.3">
      <c r="A53" s="465"/>
      <c r="B53" s="466"/>
      <c r="C53" s="462">
        <v>49</v>
      </c>
      <c r="D53" s="486" t="str">
        <f>DIMPC!D23</f>
        <v>Hiring of  Communication Expert to support effective implementation of AfCFTA Agreement</v>
      </c>
      <c r="E53" s="487" t="s">
        <v>215</v>
      </c>
      <c r="F53" s="488"/>
      <c r="G53" s="544" t="s">
        <v>124</v>
      </c>
      <c r="H53" s="545" t="s">
        <v>125</v>
      </c>
      <c r="I53" s="545" t="s">
        <v>24</v>
      </c>
      <c r="J53" s="491">
        <f>DIMPC!I23</f>
        <v>40000</v>
      </c>
      <c r="K53" s="492" t="str">
        <f>DIMPC!J23</f>
        <v>WB(100%)</v>
      </c>
      <c r="L53" s="493">
        <v>45380</v>
      </c>
      <c r="M53" s="493">
        <v>45385</v>
      </c>
      <c r="N53" s="493">
        <v>45415</v>
      </c>
      <c r="O53" s="493">
        <v>45422</v>
      </c>
      <c r="P53" s="493">
        <v>45429</v>
      </c>
      <c r="Q53" s="493">
        <v>45443</v>
      </c>
      <c r="R53" s="493">
        <v>45450</v>
      </c>
      <c r="S53" s="493">
        <v>45457</v>
      </c>
      <c r="T53" s="493">
        <v>45462</v>
      </c>
      <c r="U53" s="493">
        <v>45476</v>
      </c>
      <c r="V53" s="490"/>
      <c r="W53" s="453"/>
    </row>
    <row r="54" spans="1:23" s="203" customFormat="1" ht="24.75" customHeight="1" x14ac:dyDescent="0.3">
      <c r="A54" s="453"/>
      <c r="B54" s="454"/>
      <c r="C54" s="106">
        <v>50</v>
      </c>
      <c r="D54" s="448" t="str">
        <f>DIMPC!D24</f>
        <v xml:space="preserve">Hiring of Graphic Design Expert </v>
      </c>
      <c r="E54" s="447" t="s">
        <v>216</v>
      </c>
      <c r="F54" s="457"/>
      <c r="G54" s="531" t="s">
        <v>124</v>
      </c>
      <c r="H54" s="539" t="s">
        <v>125</v>
      </c>
      <c r="I54" s="539" t="s">
        <v>24</v>
      </c>
      <c r="J54" s="367">
        <f>DIMPC!I24</f>
        <v>60000</v>
      </c>
      <c r="K54" s="455" t="str">
        <f>DIMPC!J24</f>
        <v>WB(100%)</v>
      </c>
      <c r="L54" s="389">
        <v>45411</v>
      </c>
      <c r="M54" s="389">
        <f>L54+5</f>
        <v>45416</v>
      </c>
      <c r="N54" s="389">
        <v>45415</v>
      </c>
      <c r="O54" s="389">
        <v>45422</v>
      </c>
      <c r="P54" s="389">
        <v>45429</v>
      </c>
      <c r="Q54" s="389">
        <v>45443</v>
      </c>
      <c r="R54" s="389">
        <v>45450</v>
      </c>
      <c r="S54" s="389">
        <v>45457</v>
      </c>
      <c r="T54" s="389">
        <v>45462</v>
      </c>
      <c r="U54" s="389">
        <v>45476</v>
      </c>
      <c r="V54" s="393"/>
      <c r="W54" s="453"/>
    </row>
    <row r="55" spans="1:23" s="203" customFormat="1" ht="19.5" customHeight="1" x14ac:dyDescent="0.3">
      <c r="A55" s="453"/>
      <c r="B55" s="454"/>
      <c r="C55" s="386">
        <v>51</v>
      </c>
      <c r="D55" s="448" t="str">
        <f>DIMPC!D25</f>
        <v>Hiring of Digital and Social media Experts</v>
      </c>
      <c r="E55" s="447" t="s">
        <v>217</v>
      </c>
      <c r="F55" s="457"/>
      <c r="G55" s="531" t="s">
        <v>124</v>
      </c>
      <c r="H55" s="539" t="s">
        <v>125</v>
      </c>
      <c r="I55" s="539" t="s">
        <v>24</v>
      </c>
      <c r="J55" s="367">
        <f>DIMPC!I25</f>
        <v>60000</v>
      </c>
      <c r="K55" s="455" t="str">
        <f>DIMPC!J25</f>
        <v>WB(100%)</v>
      </c>
      <c r="L55" s="389">
        <v>45380</v>
      </c>
      <c r="M55" s="389">
        <f>L55+5</f>
        <v>45385</v>
      </c>
      <c r="N55" s="389">
        <f>M55+10</f>
        <v>45395</v>
      </c>
      <c r="O55" s="389">
        <f>N55+5</f>
        <v>45400</v>
      </c>
      <c r="P55" s="389">
        <v>45429</v>
      </c>
      <c r="Q55" s="389">
        <v>45443</v>
      </c>
      <c r="R55" s="389">
        <v>45450</v>
      </c>
      <c r="S55" s="389">
        <v>45457</v>
      </c>
      <c r="T55" s="389">
        <v>45462</v>
      </c>
      <c r="U55" s="389">
        <v>45476</v>
      </c>
      <c r="V55" s="393"/>
      <c r="W55" s="453"/>
    </row>
    <row r="56" spans="1:23" s="203" customFormat="1" ht="20.25" customHeight="1" x14ac:dyDescent="0.3">
      <c r="A56" s="453"/>
      <c r="B56" s="454"/>
      <c r="C56" s="106">
        <v>52</v>
      </c>
      <c r="D56" s="448" t="str">
        <f>DIMPC!D26</f>
        <v xml:space="preserve">Hiring of Content Creator </v>
      </c>
      <c r="E56" s="447" t="s">
        <v>218</v>
      </c>
      <c r="F56" s="457"/>
      <c r="G56" s="531" t="s">
        <v>124</v>
      </c>
      <c r="H56" s="539" t="s">
        <v>125</v>
      </c>
      <c r="I56" s="539" t="s">
        <v>24</v>
      </c>
      <c r="J56" s="367">
        <f>DIMPC!I26</f>
        <v>60000</v>
      </c>
      <c r="K56" s="455" t="str">
        <f>DIMPC!J26</f>
        <v>WB(100%)</v>
      </c>
      <c r="L56" s="389">
        <v>45380</v>
      </c>
      <c r="M56" s="389">
        <v>45385</v>
      </c>
      <c r="N56" s="389">
        <v>45415</v>
      </c>
      <c r="O56" s="389">
        <v>45422</v>
      </c>
      <c r="P56" s="389">
        <v>45429</v>
      </c>
      <c r="Q56" s="389">
        <v>45443</v>
      </c>
      <c r="R56" s="389">
        <v>45450</v>
      </c>
      <c r="S56" s="389">
        <v>45457</v>
      </c>
      <c r="T56" s="389">
        <v>45462</v>
      </c>
      <c r="U56" s="389">
        <v>45476</v>
      </c>
      <c r="V56" s="393"/>
      <c r="W56" s="453"/>
    </row>
    <row r="57" spans="1:23" s="203" customFormat="1" ht="28.5" customHeight="1" x14ac:dyDescent="0.3">
      <c r="A57" s="453"/>
      <c r="B57" s="454"/>
      <c r="C57" s="386">
        <v>53</v>
      </c>
      <c r="D57" s="448" t="str">
        <f>DIMPC!D27</f>
        <v>Hiring of Consultancy Service For The Establishment Of Institutional Documents And Administrative Records System And An Electronic Documents And Records Management System And A Records Centre Room</v>
      </c>
      <c r="E57" s="447" t="s">
        <v>219</v>
      </c>
      <c r="F57" s="457"/>
      <c r="G57" s="531" t="s">
        <v>124</v>
      </c>
      <c r="H57" s="539" t="s">
        <v>125</v>
      </c>
      <c r="I57" s="539" t="s">
        <v>24</v>
      </c>
      <c r="J57" s="367">
        <f>DIMPC!I27</f>
        <v>60000</v>
      </c>
      <c r="K57" s="455" t="str">
        <f>DIMPC!J27</f>
        <v>WB(100%)</v>
      </c>
      <c r="L57" s="389">
        <v>45586</v>
      </c>
      <c r="M57" s="389">
        <v>45591</v>
      </c>
      <c r="N57" s="389">
        <v>45621</v>
      </c>
      <c r="O57" s="389">
        <v>45628</v>
      </c>
      <c r="P57" s="389">
        <v>45635</v>
      </c>
      <c r="Q57" s="389">
        <v>45649</v>
      </c>
      <c r="R57" s="389">
        <v>45656</v>
      </c>
      <c r="S57" s="389">
        <v>45663</v>
      </c>
      <c r="T57" s="389">
        <v>45668</v>
      </c>
      <c r="U57" s="389">
        <v>45682</v>
      </c>
      <c r="V57" s="393"/>
      <c r="W57" s="453"/>
    </row>
    <row r="58" spans="1:23" s="203" customFormat="1" ht="21.75" customHeight="1" x14ac:dyDescent="0.3">
      <c r="A58" s="453"/>
      <c r="B58" s="454"/>
      <c r="C58" s="106">
        <v>54</v>
      </c>
      <c r="D58" s="448" t="str">
        <f>DIMPC!D28</f>
        <v>The hiring of Consultancy Services for the AfCFTA Delivery Unit ( AfCFTA Decisions)</v>
      </c>
      <c r="E58" s="447" t="s">
        <v>220</v>
      </c>
      <c r="F58" s="457"/>
      <c r="G58" s="531" t="s">
        <v>124</v>
      </c>
      <c r="H58" s="539" t="s">
        <v>125</v>
      </c>
      <c r="I58" s="539" t="s">
        <v>24</v>
      </c>
      <c r="J58" s="367">
        <f>DIMPC!I28</f>
        <v>120000</v>
      </c>
      <c r="K58" s="455" t="str">
        <f>DIMPC!J28</f>
        <v>WB(100%)</v>
      </c>
      <c r="L58" s="389">
        <v>45380</v>
      </c>
      <c r="M58" s="389">
        <v>45385</v>
      </c>
      <c r="N58" s="389">
        <v>45415</v>
      </c>
      <c r="O58" s="389">
        <v>45422</v>
      </c>
      <c r="P58" s="389">
        <v>45429</v>
      </c>
      <c r="Q58" s="389">
        <v>45443</v>
      </c>
      <c r="R58" s="389">
        <v>45450</v>
      </c>
      <c r="S58" s="389">
        <v>45457</v>
      </c>
      <c r="T58" s="389">
        <v>45462</v>
      </c>
      <c r="U58" s="389">
        <v>45476</v>
      </c>
      <c r="V58" s="393"/>
      <c r="W58" s="453"/>
    </row>
    <row r="59" spans="1:23" s="203" customFormat="1" ht="21.75" customHeight="1" x14ac:dyDescent="0.3">
      <c r="A59" s="393"/>
      <c r="B59" s="454"/>
      <c r="C59" s="386">
        <v>55</v>
      </c>
      <c r="D59" s="448" t="str">
        <f>DIMPC!D29</f>
        <v>Hiring of Senior Medical Specialist And Head Of Medical Unit</v>
      </c>
      <c r="E59" s="447" t="s">
        <v>221</v>
      </c>
      <c r="F59" s="457"/>
      <c r="G59" s="531" t="s">
        <v>124</v>
      </c>
      <c r="H59" s="539" t="s">
        <v>125</v>
      </c>
      <c r="I59" s="539" t="s">
        <v>24</v>
      </c>
      <c r="J59" s="367">
        <f>DIMPC!I29</f>
        <v>80000</v>
      </c>
      <c r="K59" s="455" t="str">
        <f>DIMPC!J29</f>
        <v>WB(100%)</v>
      </c>
      <c r="L59" s="389">
        <v>45411</v>
      </c>
      <c r="M59" s="389">
        <f>L59+5</f>
        <v>45416</v>
      </c>
      <c r="N59" s="389">
        <v>45415</v>
      </c>
      <c r="O59" s="389">
        <v>45422</v>
      </c>
      <c r="P59" s="389">
        <v>45429</v>
      </c>
      <c r="Q59" s="389">
        <v>45443</v>
      </c>
      <c r="R59" s="389">
        <v>45450</v>
      </c>
      <c r="S59" s="389">
        <v>45457</v>
      </c>
      <c r="T59" s="389">
        <v>45462</v>
      </c>
      <c r="U59" s="389">
        <v>45476</v>
      </c>
      <c r="V59" s="393"/>
      <c r="W59" s="393"/>
    </row>
    <row r="60" spans="1:23" ht="24.75" customHeight="1" x14ac:dyDescent="0.3">
      <c r="A60" s="379"/>
      <c r="B60" s="380"/>
      <c r="C60" s="106">
        <v>56</v>
      </c>
      <c r="D60" s="448" t="str">
        <f>DIMPC!D30</f>
        <v>Hiring of strategic blue economy expert to support investment project formulation</v>
      </c>
      <c r="E60" s="447" t="s">
        <v>222</v>
      </c>
      <c r="F60" s="457"/>
      <c r="G60" s="531" t="s">
        <v>124</v>
      </c>
      <c r="H60" s="539" t="s">
        <v>125</v>
      </c>
      <c r="I60" s="539" t="s">
        <v>24</v>
      </c>
      <c r="J60" s="367">
        <f>DIMPC!I30</f>
        <v>150000</v>
      </c>
      <c r="K60" s="455" t="str">
        <f>DIMPC!J30</f>
        <v>WB(100%)</v>
      </c>
      <c r="L60" s="389">
        <v>45380</v>
      </c>
      <c r="M60" s="389">
        <f>L60+5</f>
        <v>45385</v>
      </c>
      <c r="N60" s="389">
        <f>M60+10</f>
        <v>45395</v>
      </c>
      <c r="O60" s="389">
        <f>N60+5</f>
        <v>45400</v>
      </c>
      <c r="P60" s="389">
        <v>45429</v>
      </c>
      <c r="Q60" s="389">
        <v>45443</v>
      </c>
      <c r="R60" s="389">
        <v>45450</v>
      </c>
      <c r="S60" s="389">
        <v>45457</v>
      </c>
      <c r="T60" s="389">
        <v>45462</v>
      </c>
      <c r="U60" s="389">
        <v>45476</v>
      </c>
      <c r="V60" s="380"/>
      <c r="W60" s="379"/>
    </row>
    <row r="61" spans="1:23" ht="22.5" customHeight="1" x14ac:dyDescent="0.3">
      <c r="A61" s="380"/>
      <c r="B61" s="380"/>
      <c r="C61" s="386">
        <v>57</v>
      </c>
      <c r="D61" s="448" t="str">
        <f>DIMPC!D31</f>
        <v>Hiring of a consultant to  support the delivery of the Africa Business Forum</v>
      </c>
      <c r="E61" s="447" t="s">
        <v>223</v>
      </c>
      <c r="F61" s="457"/>
      <c r="G61" s="531" t="s">
        <v>124</v>
      </c>
      <c r="H61" s="539" t="s">
        <v>125</v>
      </c>
      <c r="I61" s="539" t="s">
        <v>24</v>
      </c>
      <c r="J61" s="367">
        <f>DIMPC!I31</f>
        <v>60000</v>
      </c>
      <c r="K61" s="455" t="str">
        <f>DIMPC!J31</f>
        <v>WB(100%)</v>
      </c>
      <c r="L61" s="389">
        <v>45380</v>
      </c>
      <c r="M61" s="389">
        <v>45385</v>
      </c>
      <c r="N61" s="389">
        <v>45415</v>
      </c>
      <c r="O61" s="389">
        <v>45422</v>
      </c>
      <c r="P61" s="389">
        <v>45429</v>
      </c>
      <c r="Q61" s="389">
        <v>45443</v>
      </c>
      <c r="R61" s="389">
        <v>45450</v>
      </c>
      <c r="S61" s="389">
        <v>45457</v>
      </c>
      <c r="T61" s="389">
        <v>45462</v>
      </c>
      <c r="U61" s="389">
        <v>45476</v>
      </c>
      <c r="V61" s="380"/>
      <c r="W61" s="380"/>
    </row>
    <row r="62" spans="1:23" ht="30" customHeight="1" x14ac:dyDescent="0.3">
      <c r="A62" s="379"/>
      <c r="B62" s="380"/>
      <c r="C62" s="106">
        <v>58</v>
      </c>
      <c r="D62" s="448" t="str">
        <f>DIMPC!D32</f>
        <v>Hiring of a consultant to conduct Roadshows to  support the delivery of the Africa Business Forum</v>
      </c>
      <c r="E62" s="447" t="s">
        <v>224</v>
      </c>
      <c r="F62" s="457"/>
      <c r="G62" s="531" t="s">
        <v>124</v>
      </c>
      <c r="H62" s="539" t="s">
        <v>125</v>
      </c>
      <c r="I62" s="539" t="s">
        <v>24</v>
      </c>
      <c r="J62" s="367">
        <f>DIMPC!I32</f>
        <v>750000</v>
      </c>
      <c r="K62" s="455" t="str">
        <f>DIMPC!J32</f>
        <v>WB(100%)</v>
      </c>
      <c r="L62" s="389">
        <v>45586</v>
      </c>
      <c r="M62" s="389">
        <v>45591</v>
      </c>
      <c r="N62" s="389">
        <v>45621</v>
      </c>
      <c r="O62" s="389">
        <v>45628</v>
      </c>
      <c r="P62" s="389">
        <v>45635</v>
      </c>
      <c r="Q62" s="389">
        <v>45649</v>
      </c>
      <c r="R62" s="389">
        <v>45656</v>
      </c>
      <c r="S62" s="389">
        <v>45663</v>
      </c>
      <c r="T62" s="389">
        <v>45668</v>
      </c>
      <c r="U62" s="389">
        <v>45682</v>
      </c>
      <c r="V62" s="380"/>
      <c r="W62" s="379"/>
    </row>
    <row r="63" spans="1:23" ht="29.25" customHeight="1" x14ac:dyDescent="0.3">
      <c r="A63" s="379"/>
      <c r="B63" s="380"/>
      <c r="C63" s="386">
        <v>59</v>
      </c>
      <c r="D63" s="448" t="str">
        <f>DIMPC!D33</f>
        <v>Hiring of a consultancy to conduct baseline assessment of the AfCFTA Strategic Plan 2024-2033 Results Framework</v>
      </c>
      <c r="E63" s="447" t="s">
        <v>225</v>
      </c>
      <c r="F63" s="457"/>
      <c r="G63" s="531" t="s">
        <v>124</v>
      </c>
      <c r="H63" s="539" t="s">
        <v>125</v>
      </c>
      <c r="I63" s="539" t="s">
        <v>24</v>
      </c>
      <c r="J63" s="367">
        <f>DIMPC!I33</f>
        <v>60000</v>
      </c>
      <c r="K63" s="455" t="str">
        <f>DIMPC!J33</f>
        <v>WB(100%)</v>
      </c>
      <c r="L63" s="389">
        <v>45380</v>
      </c>
      <c r="M63" s="389">
        <f>L63+5</f>
        <v>45385</v>
      </c>
      <c r="N63" s="389">
        <f>M63+10</f>
        <v>45395</v>
      </c>
      <c r="O63" s="389">
        <f>N63+5</f>
        <v>45400</v>
      </c>
      <c r="P63" s="389">
        <v>45429</v>
      </c>
      <c r="Q63" s="389">
        <v>45443</v>
      </c>
      <c r="R63" s="389">
        <v>45450</v>
      </c>
      <c r="S63" s="389">
        <v>45457</v>
      </c>
      <c r="T63" s="389">
        <v>45462</v>
      </c>
      <c r="U63" s="389">
        <v>45476</v>
      </c>
      <c r="V63" s="380"/>
      <c r="W63" s="379"/>
    </row>
    <row r="64" spans="1:23" ht="30.75" customHeight="1" x14ac:dyDescent="0.3">
      <c r="A64" s="379"/>
      <c r="B64" s="380"/>
      <c r="C64" s="106">
        <v>60</v>
      </c>
      <c r="D64" s="448" t="str">
        <f>DIMPC!D34</f>
        <v>Hiring of Reporting (1) and M&amp;E Experts (1) to conduct ToT trainings on reporting and streamline results-based reporting in the Secretariat</v>
      </c>
      <c r="E64" s="447" t="s">
        <v>226</v>
      </c>
      <c r="F64" s="457"/>
      <c r="G64" s="531" t="s">
        <v>124</v>
      </c>
      <c r="H64" s="539" t="s">
        <v>125</v>
      </c>
      <c r="I64" s="539" t="s">
        <v>24</v>
      </c>
      <c r="J64" s="367">
        <f>DIMPC!I34</f>
        <v>120000</v>
      </c>
      <c r="K64" s="455" t="str">
        <f>DIMPC!J34</f>
        <v>WB(100%)</v>
      </c>
      <c r="L64" s="389">
        <v>45380</v>
      </c>
      <c r="M64" s="389">
        <v>45385</v>
      </c>
      <c r="N64" s="389">
        <v>45415</v>
      </c>
      <c r="O64" s="389">
        <v>45422</v>
      </c>
      <c r="P64" s="389">
        <v>45429</v>
      </c>
      <c r="Q64" s="389">
        <v>45443</v>
      </c>
      <c r="R64" s="389">
        <v>45450</v>
      </c>
      <c r="S64" s="389">
        <v>45457</v>
      </c>
      <c r="T64" s="389">
        <v>45462</v>
      </c>
      <c r="U64" s="389">
        <v>45476</v>
      </c>
      <c r="V64" s="380"/>
      <c r="W64" s="379"/>
    </row>
    <row r="65" spans="1:23" ht="22.5" customHeight="1" x14ac:dyDescent="0.3">
      <c r="A65" s="379"/>
      <c r="B65" s="380"/>
      <c r="C65" s="386">
        <v>61</v>
      </c>
      <c r="D65" s="448" t="str">
        <f>DIMPC!D35</f>
        <v xml:space="preserve">Hiring of Research Officer </v>
      </c>
      <c r="E65" s="447" t="s">
        <v>227</v>
      </c>
      <c r="F65" s="457"/>
      <c r="G65" s="531" t="s">
        <v>124</v>
      </c>
      <c r="H65" s="539" t="s">
        <v>125</v>
      </c>
      <c r="I65" s="539" t="s">
        <v>24</v>
      </c>
      <c r="J65" s="367">
        <f>DIMPC!I35</f>
        <v>45000</v>
      </c>
      <c r="K65" s="455" t="str">
        <f>DIMPC!J35</f>
        <v>WB(100%)</v>
      </c>
      <c r="L65" s="389">
        <v>45586</v>
      </c>
      <c r="M65" s="389">
        <v>45591</v>
      </c>
      <c r="N65" s="389">
        <v>45621</v>
      </c>
      <c r="O65" s="389">
        <v>45628</v>
      </c>
      <c r="P65" s="389">
        <v>45635</v>
      </c>
      <c r="Q65" s="389">
        <v>45649</v>
      </c>
      <c r="R65" s="389">
        <v>45656</v>
      </c>
      <c r="S65" s="389">
        <v>45663</v>
      </c>
      <c r="T65" s="389">
        <v>45668</v>
      </c>
      <c r="U65" s="389">
        <v>45682</v>
      </c>
      <c r="V65" s="380"/>
      <c r="W65" s="379"/>
    </row>
    <row r="66" spans="1:23" ht="32.25" customHeight="1" x14ac:dyDescent="0.3">
      <c r="A66" s="379"/>
      <c r="B66" s="380"/>
      <c r="C66" s="106">
        <v>62</v>
      </c>
      <c r="D66" s="448" t="str">
        <f>DIMPC!D36</f>
        <v>Hiring of a consultant to conduct for stock taking on Trading Companies ( for two years)</v>
      </c>
      <c r="E66" s="447" t="s">
        <v>228</v>
      </c>
      <c r="F66" s="457"/>
      <c r="G66" s="531" t="s">
        <v>124</v>
      </c>
      <c r="H66" s="539" t="s">
        <v>125</v>
      </c>
      <c r="I66" s="539" t="s">
        <v>24</v>
      </c>
      <c r="J66" s="367">
        <f>DIMPC!I36</f>
        <v>170000</v>
      </c>
      <c r="K66" s="455" t="str">
        <f>DIMPC!J36</f>
        <v>WB(100%)</v>
      </c>
      <c r="L66" s="389">
        <v>45380</v>
      </c>
      <c r="M66" s="389">
        <v>45385</v>
      </c>
      <c r="N66" s="389">
        <v>45415</v>
      </c>
      <c r="O66" s="389">
        <v>45422</v>
      </c>
      <c r="P66" s="389">
        <v>45429</v>
      </c>
      <c r="Q66" s="389">
        <v>45443</v>
      </c>
      <c r="R66" s="389">
        <v>45450</v>
      </c>
      <c r="S66" s="389">
        <v>45457</v>
      </c>
      <c r="T66" s="389">
        <v>45462</v>
      </c>
      <c r="U66" s="389">
        <v>45476</v>
      </c>
      <c r="V66" s="380"/>
      <c r="W66" s="379"/>
    </row>
    <row r="67" spans="1:23" ht="25.5" customHeight="1" x14ac:dyDescent="0.3">
      <c r="A67" s="379"/>
      <c r="B67" s="380"/>
      <c r="C67" s="386">
        <v>63</v>
      </c>
      <c r="D67" s="448" t="str">
        <f>DIMPC!D37</f>
        <v xml:space="preserve">Hiring of Chief Research Officer </v>
      </c>
      <c r="E67" s="447" t="s">
        <v>229</v>
      </c>
      <c r="F67" s="457"/>
      <c r="G67" s="531" t="s">
        <v>124</v>
      </c>
      <c r="H67" s="539" t="s">
        <v>125</v>
      </c>
      <c r="I67" s="539" t="s">
        <v>24</v>
      </c>
      <c r="J67" s="367">
        <f>DIMPC!I37</f>
        <v>60000</v>
      </c>
      <c r="K67" s="455" t="str">
        <f>DIMPC!J37</f>
        <v>WB(100%)</v>
      </c>
      <c r="L67" s="389">
        <v>45411</v>
      </c>
      <c r="M67" s="389">
        <f>L67+5</f>
        <v>45416</v>
      </c>
      <c r="N67" s="389">
        <v>45415</v>
      </c>
      <c r="O67" s="389">
        <v>45422</v>
      </c>
      <c r="P67" s="389">
        <v>45429</v>
      </c>
      <c r="Q67" s="389">
        <v>45443</v>
      </c>
      <c r="R67" s="389">
        <v>45450</v>
      </c>
      <c r="S67" s="389">
        <v>45457</v>
      </c>
      <c r="T67" s="389">
        <v>45462</v>
      </c>
      <c r="U67" s="389">
        <v>45476</v>
      </c>
      <c r="V67" s="380"/>
      <c r="W67" s="379"/>
    </row>
    <row r="68" spans="1:23" ht="25.5" customHeight="1" x14ac:dyDescent="0.3">
      <c r="A68" s="379"/>
      <c r="B68" s="380"/>
      <c r="C68" s="106">
        <v>64</v>
      </c>
      <c r="D68" s="448" t="str">
        <f>DIMPC!D38</f>
        <v xml:space="preserve">consultancy firm recruited for assert taging and validation </v>
      </c>
      <c r="E68" s="447" t="s">
        <v>230</v>
      </c>
      <c r="F68" s="457"/>
      <c r="G68" s="531" t="s">
        <v>124</v>
      </c>
      <c r="H68" s="539" t="s">
        <v>181</v>
      </c>
      <c r="I68" s="539" t="s">
        <v>24</v>
      </c>
      <c r="J68" s="367">
        <f>DIMPC!I38</f>
        <v>30000</v>
      </c>
      <c r="K68" s="455" t="str">
        <f>DIMPC!J38</f>
        <v>WB(100%)</v>
      </c>
      <c r="L68" s="389">
        <v>45380</v>
      </c>
      <c r="M68" s="389">
        <f>L68+5</f>
        <v>45385</v>
      </c>
      <c r="N68" s="389">
        <f>M68+10</f>
        <v>45395</v>
      </c>
      <c r="O68" s="389">
        <f>N68+5</f>
        <v>45400</v>
      </c>
      <c r="P68" s="389">
        <v>45429</v>
      </c>
      <c r="Q68" s="389">
        <v>45443</v>
      </c>
      <c r="R68" s="389">
        <v>45450</v>
      </c>
      <c r="S68" s="389">
        <v>45457</v>
      </c>
      <c r="T68" s="389">
        <v>45462</v>
      </c>
      <c r="U68" s="389">
        <v>45476</v>
      </c>
      <c r="V68" s="380"/>
      <c r="W68" s="379"/>
    </row>
    <row r="69" spans="1:23" ht="35.25" customHeight="1" x14ac:dyDescent="0.3">
      <c r="A69" s="379"/>
      <c r="B69" s="380"/>
      <c r="C69" s="386">
        <v>65</v>
      </c>
      <c r="D69" s="448" t="str">
        <f>DIMPC!D39</f>
        <v>Hiring a consultant Develop an AfCFTA Partnerships Strategy hinged on the AU Partnerships Framework</v>
      </c>
      <c r="E69" s="447" t="s">
        <v>231</v>
      </c>
      <c r="F69" s="457"/>
      <c r="G69" s="531" t="s">
        <v>124</v>
      </c>
      <c r="H69" s="539" t="s">
        <v>125</v>
      </c>
      <c r="I69" s="539" t="s">
        <v>24</v>
      </c>
      <c r="J69" s="367">
        <f>DIMPC!I39</f>
        <v>70000</v>
      </c>
      <c r="K69" s="455" t="str">
        <f>DIMPC!J39</f>
        <v>WB(100%)</v>
      </c>
      <c r="L69" s="389">
        <v>45380</v>
      </c>
      <c r="M69" s="389">
        <v>45385</v>
      </c>
      <c r="N69" s="389">
        <v>45415</v>
      </c>
      <c r="O69" s="389">
        <v>45422</v>
      </c>
      <c r="P69" s="389">
        <v>45429</v>
      </c>
      <c r="Q69" s="389">
        <v>45443</v>
      </c>
      <c r="R69" s="389">
        <v>45450</v>
      </c>
      <c r="S69" s="389">
        <v>45457</v>
      </c>
      <c r="T69" s="389">
        <v>45462</v>
      </c>
      <c r="U69" s="389">
        <v>45476</v>
      </c>
      <c r="V69" s="380"/>
      <c r="W69" s="379"/>
    </row>
    <row r="70" spans="1:23" ht="18.649999999999999" customHeight="1" outlineLevel="1" x14ac:dyDescent="0.3">
      <c r="A70" s="379" t="s">
        <v>0</v>
      </c>
      <c r="B70" s="380"/>
      <c r="C70" s="106">
        <v>66</v>
      </c>
      <c r="D70" s="458" t="s">
        <v>232</v>
      </c>
      <c r="E70" s="372" t="s">
        <v>233</v>
      </c>
      <c r="F70" s="457" t="s">
        <v>0</v>
      </c>
      <c r="G70" s="531" t="s">
        <v>124</v>
      </c>
      <c r="H70" s="539" t="s">
        <v>125</v>
      </c>
      <c r="I70" s="539" t="s">
        <v>24</v>
      </c>
      <c r="J70" s="388">
        <v>50000</v>
      </c>
      <c r="K70" s="400" t="s">
        <v>234</v>
      </c>
      <c r="L70" s="389">
        <v>45383</v>
      </c>
      <c r="M70" s="389">
        <v>45388</v>
      </c>
      <c r="N70" s="389">
        <v>45418</v>
      </c>
      <c r="O70" s="389">
        <v>45425</v>
      </c>
      <c r="P70" s="389">
        <v>45432</v>
      </c>
      <c r="Q70" s="389">
        <v>45446</v>
      </c>
      <c r="R70" s="389">
        <v>45453</v>
      </c>
      <c r="S70" s="389">
        <v>45460</v>
      </c>
      <c r="T70" s="389">
        <v>45465</v>
      </c>
      <c r="U70" s="389">
        <v>45479</v>
      </c>
      <c r="V70" s="380"/>
      <c r="W70" s="379" t="s">
        <v>0</v>
      </c>
    </row>
    <row r="71" spans="1:23" ht="17.149999999999999" customHeight="1" outlineLevel="1" x14ac:dyDescent="0.3">
      <c r="A71" s="379" t="s">
        <v>0</v>
      </c>
      <c r="B71" s="380"/>
      <c r="C71" s="386">
        <v>67</v>
      </c>
      <c r="D71" s="459" t="s">
        <v>235</v>
      </c>
      <c r="E71" s="412" t="s">
        <v>236</v>
      </c>
      <c r="F71" s="372" t="s">
        <v>0</v>
      </c>
      <c r="G71" s="531" t="s">
        <v>124</v>
      </c>
      <c r="H71" s="539" t="s">
        <v>125</v>
      </c>
      <c r="I71" s="539" t="s">
        <v>24</v>
      </c>
      <c r="J71" s="413">
        <v>50000</v>
      </c>
      <c r="K71" s="410" t="s">
        <v>234</v>
      </c>
      <c r="L71" s="399">
        <v>45371</v>
      </c>
      <c r="M71" s="389">
        <v>45376</v>
      </c>
      <c r="N71" s="389">
        <v>45406</v>
      </c>
      <c r="O71" s="389">
        <v>45413</v>
      </c>
      <c r="P71" s="389">
        <v>45420</v>
      </c>
      <c r="Q71" s="389">
        <v>45434</v>
      </c>
      <c r="R71" s="389">
        <v>45441</v>
      </c>
      <c r="S71" s="389">
        <v>45448</v>
      </c>
      <c r="T71" s="389">
        <v>45453</v>
      </c>
      <c r="U71" s="389">
        <v>45467</v>
      </c>
      <c r="V71" s="380"/>
      <c r="W71" s="379" t="s">
        <v>0</v>
      </c>
    </row>
    <row r="72" spans="1:23" s="39" customFormat="1" ht="28" x14ac:dyDescent="0.3">
      <c r="A72" s="390" t="s">
        <v>0</v>
      </c>
      <c r="B72" s="391"/>
      <c r="C72" s="106">
        <v>68</v>
      </c>
      <c r="D72" s="421" t="s">
        <v>237</v>
      </c>
      <c r="E72" s="412" t="s">
        <v>238</v>
      </c>
      <c r="F72" s="393" t="s">
        <v>0</v>
      </c>
      <c r="G72" s="531" t="s">
        <v>124</v>
      </c>
      <c r="H72" s="539" t="s">
        <v>125</v>
      </c>
      <c r="I72" s="539" t="s">
        <v>24</v>
      </c>
      <c r="J72" s="413">
        <v>50000</v>
      </c>
      <c r="K72" s="411" t="s">
        <v>234</v>
      </c>
      <c r="L72" s="399">
        <v>45471</v>
      </c>
      <c r="M72" s="389">
        <v>45476</v>
      </c>
      <c r="N72" s="389">
        <v>45506</v>
      </c>
      <c r="O72" s="389">
        <v>45513</v>
      </c>
      <c r="P72" s="389">
        <v>45520</v>
      </c>
      <c r="Q72" s="389">
        <v>45534</v>
      </c>
      <c r="R72" s="389">
        <v>45541</v>
      </c>
      <c r="S72" s="389">
        <v>45548</v>
      </c>
      <c r="T72" s="389">
        <v>45553</v>
      </c>
      <c r="U72" s="389">
        <v>45567</v>
      </c>
      <c r="V72" s="391"/>
      <c r="W72" s="390" t="s">
        <v>0</v>
      </c>
    </row>
    <row r="73" spans="1:23" x14ac:dyDescent="0.3">
      <c r="A73" s="379" t="s">
        <v>0</v>
      </c>
      <c r="B73" s="386" t="s">
        <v>0</v>
      </c>
      <c r="C73" s="386">
        <v>69</v>
      </c>
      <c r="D73" s="387" t="s">
        <v>239</v>
      </c>
      <c r="E73" s="103" t="s">
        <v>240</v>
      </c>
      <c r="F73" s="105" t="s">
        <v>0</v>
      </c>
      <c r="G73" s="528" t="s">
        <v>124</v>
      </c>
      <c r="H73" s="535" t="s">
        <v>125</v>
      </c>
      <c r="I73" s="535" t="s">
        <v>24</v>
      </c>
      <c r="J73" s="413">
        <v>50000</v>
      </c>
      <c r="K73" s="411" t="s">
        <v>234</v>
      </c>
      <c r="L73" s="399">
        <v>45448</v>
      </c>
      <c r="M73" s="389">
        <v>45453</v>
      </c>
      <c r="N73" s="389">
        <v>45483</v>
      </c>
      <c r="O73" s="389">
        <v>45490</v>
      </c>
      <c r="P73" s="389">
        <v>45497</v>
      </c>
      <c r="Q73" s="389">
        <v>45511</v>
      </c>
      <c r="R73" s="389">
        <v>45518</v>
      </c>
      <c r="S73" s="389">
        <v>45525</v>
      </c>
      <c r="T73" s="389">
        <v>45530</v>
      </c>
      <c r="U73" s="389">
        <v>45544</v>
      </c>
      <c r="V73" s="380"/>
      <c r="W73" s="379" t="s">
        <v>0</v>
      </c>
    </row>
    <row r="74" spans="1:23" s="499" customFormat="1" x14ac:dyDescent="0.3">
      <c r="A74" s="494" t="s">
        <v>0</v>
      </c>
      <c r="B74" s="495" t="s">
        <v>0</v>
      </c>
      <c r="C74" s="495">
        <v>70</v>
      </c>
      <c r="D74" s="489" t="s">
        <v>241</v>
      </c>
      <c r="E74" s="484" t="s">
        <v>242</v>
      </c>
      <c r="F74" s="490" t="s">
        <v>0</v>
      </c>
      <c r="G74" s="548" t="s">
        <v>124</v>
      </c>
      <c r="H74" s="536" t="s">
        <v>125</v>
      </c>
      <c r="I74" s="536" t="s">
        <v>24</v>
      </c>
      <c r="J74" s="497">
        <v>323600</v>
      </c>
      <c r="K74" s="498" t="s">
        <v>32</v>
      </c>
      <c r="L74" s="493">
        <v>45371</v>
      </c>
      <c r="M74" s="493">
        <v>45376</v>
      </c>
      <c r="N74" s="493">
        <v>45406</v>
      </c>
      <c r="O74" s="493">
        <v>45413</v>
      </c>
      <c r="P74" s="493">
        <v>45420</v>
      </c>
      <c r="Q74" s="493">
        <v>45434</v>
      </c>
      <c r="R74" s="493">
        <v>45441</v>
      </c>
      <c r="S74" s="493">
        <v>45448</v>
      </c>
      <c r="T74" s="493">
        <v>45453</v>
      </c>
      <c r="U74" s="493">
        <v>45467</v>
      </c>
      <c r="V74" s="494"/>
      <c r="W74" s="494" t="s">
        <v>0</v>
      </c>
    </row>
    <row r="75" spans="1:23" s="499" customFormat="1" ht="28.5" customHeight="1" x14ac:dyDescent="0.3">
      <c r="A75" s="494" t="s">
        <v>0</v>
      </c>
      <c r="B75" s="495" t="s">
        <v>0</v>
      </c>
      <c r="C75" s="500">
        <v>71</v>
      </c>
      <c r="D75" s="501" t="s">
        <v>243</v>
      </c>
      <c r="E75" s="484" t="s">
        <v>244</v>
      </c>
      <c r="F75" s="502" t="s">
        <v>0</v>
      </c>
      <c r="G75" s="548" t="s">
        <v>124</v>
      </c>
      <c r="H75" s="536" t="s">
        <v>125</v>
      </c>
      <c r="I75" s="536" t="s">
        <v>24</v>
      </c>
      <c r="J75" s="497">
        <v>18000</v>
      </c>
      <c r="K75" s="496" t="s">
        <v>37</v>
      </c>
      <c r="L75" s="493">
        <v>45383</v>
      </c>
      <c r="M75" s="503">
        <v>45388</v>
      </c>
      <c r="N75" s="503">
        <v>45418</v>
      </c>
      <c r="O75" s="503">
        <v>45425</v>
      </c>
      <c r="P75" s="503">
        <v>45432</v>
      </c>
      <c r="Q75" s="503">
        <v>45446</v>
      </c>
      <c r="R75" s="503">
        <v>45453</v>
      </c>
      <c r="S75" s="503">
        <v>45460</v>
      </c>
      <c r="T75" s="503">
        <v>45465</v>
      </c>
      <c r="U75" s="503">
        <v>45479</v>
      </c>
      <c r="V75" s="494"/>
      <c r="W75" s="494" t="s">
        <v>0</v>
      </c>
    </row>
    <row r="76" spans="1:23" x14ac:dyDescent="0.3">
      <c r="A76" s="379" t="s">
        <v>0</v>
      </c>
      <c r="B76" s="106" t="s">
        <v>0</v>
      </c>
      <c r="C76" s="106">
        <v>72</v>
      </c>
      <c r="D76" s="137" t="s">
        <v>245</v>
      </c>
      <c r="E76" s="103" t="s">
        <v>246</v>
      </c>
      <c r="F76" s="103" t="s">
        <v>0</v>
      </c>
      <c r="G76" s="528" t="s">
        <v>124</v>
      </c>
      <c r="H76" s="535" t="s">
        <v>125</v>
      </c>
      <c r="I76" s="535" t="s">
        <v>24</v>
      </c>
      <c r="J76" s="388">
        <v>5000</v>
      </c>
      <c r="K76" s="105" t="s">
        <v>64</v>
      </c>
      <c r="L76" s="451">
        <v>45371</v>
      </c>
      <c r="M76" s="451">
        <v>45376</v>
      </c>
      <c r="N76" s="451">
        <v>45406</v>
      </c>
      <c r="O76" s="451">
        <v>45413</v>
      </c>
      <c r="P76" s="389">
        <v>45420</v>
      </c>
      <c r="Q76" s="389">
        <v>45434</v>
      </c>
      <c r="R76" s="389">
        <v>45441</v>
      </c>
      <c r="S76" s="389">
        <v>45448</v>
      </c>
      <c r="T76" s="389">
        <v>45453</v>
      </c>
      <c r="U76" s="389">
        <v>45467</v>
      </c>
      <c r="V76" s="380"/>
      <c r="W76" s="379" t="s">
        <v>0</v>
      </c>
    </row>
    <row r="77" spans="1:23" x14ac:dyDescent="0.3">
      <c r="A77" s="379"/>
      <c r="B77" s="106"/>
      <c r="C77" s="386">
        <v>73</v>
      </c>
      <c r="D77" s="450" t="str">
        <f>Communication!D5</f>
        <v>Hiring of consultant for capacity building of Communications staff</v>
      </c>
      <c r="E77" s="103" t="s">
        <v>247</v>
      </c>
      <c r="F77" s="103"/>
      <c r="G77" s="528" t="s">
        <v>124</v>
      </c>
      <c r="H77" s="535" t="s">
        <v>125</v>
      </c>
      <c r="I77" s="535" t="s">
        <v>24</v>
      </c>
      <c r="J77" s="388">
        <f>Communication!I5</f>
        <v>20000</v>
      </c>
      <c r="K77" s="433" t="str">
        <f>Communication!J5</f>
        <v>EU-TAF</v>
      </c>
      <c r="L77" s="389">
        <v>45381</v>
      </c>
      <c r="M77" s="389">
        <v>45386</v>
      </c>
      <c r="N77" s="389">
        <v>45416</v>
      </c>
      <c r="O77" s="389">
        <v>45423</v>
      </c>
      <c r="P77" s="389">
        <v>45430</v>
      </c>
      <c r="Q77" s="389">
        <v>45444</v>
      </c>
      <c r="R77" s="389">
        <v>45451</v>
      </c>
      <c r="S77" s="389">
        <v>45458</v>
      </c>
      <c r="T77" s="389">
        <v>45463</v>
      </c>
      <c r="U77" s="389">
        <v>45477</v>
      </c>
      <c r="V77" s="380"/>
      <c r="W77" s="379"/>
    </row>
    <row r="78" spans="1:23" s="464" customFormat="1" x14ac:dyDescent="0.3">
      <c r="A78" s="463"/>
      <c r="B78" s="460"/>
      <c r="C78" s="460">
        <v>74</v>
      </c>
      <c r="D78" s="504" t="str">
        <f>Communication!D6</f>
        <v xml:space="preserve">Event Management Consultant </v>
      </c>
      <c r="E78" s="484" t="s">
        <v>248</v>
      </c>
      <c r="F78" s="484"/>
      <c r="G78" s="529" t="s">
        <v>124</v>
      </c>
      <c r="H78" s="536" t="s">
        <v>125</v>
      </c>
      <c r="I78" s="536" t="s">
        <v>24</v>
      </c>
      <c r="J78" s="497">
        <f>Communication!I6</f>
        <v>60000</v>
      </c>
      <c r="K78" s="505" t="str">
        <f>Communication!J6</f>
        <v>EU-TAF</v>
      </c>
      <c r="L78" s="506">
        <v>45371</v>
      </c>
      <c r="M78" s="506">
        <v>45376</v>
      </c>
      <c r="N78" s="506">
        <v>45406</v>
      </c>
      <c r="O78" s="506">
        <v>45413</v>
      </c>
      <c r="P78" s="493">
        <v>45420</v>
      </c>
      <c r="Q78" s="493">
        <v>45434</v>
      </c>
      <c r="R78" s="493">
        <v>45441</v>
      </c>
      <c r="S78" s="493">
        <v>45448</v>
      </c>
      <c r="T78" s="493">
        <v>45453</v>
      </c>
      <c r="U78" s="493">
        <v>45467</v>
      </c>
      <c r="V78" s="494"/>
      <c r="W78" s="463"/>
    </row>
    <row r="79" spans="1:23" x14ac:dyDescent="0.3">
      <c r="A79" s="379"/>
      <c r="B79" s="106"/>
      <c r="C79" s="386">
        <v>75</v>
      </c>
      <c r="D79" s="450" t="str">
        <f>Communication!D7</f>
        <v>Social Media Management Expert</v>
      </c>
      <c r="E79" s="103" t="s">
        <v>249</v>
      </c>
      <c r="F79" s="103"/>
      <c r="G79" s="528" t="s">
        <v>124</v>
      </c>
      <c r="H79" s="535" t="s">
        <v>125</v>
      </c>
      <c r="I79" s="535" t="s">
        <v>24</v>
      </c>
      <c r="J79" s="388">
        <f>Communication!I7</f>
        <v>50000</v>
      </c>
      <c r="K79" s="433" t="str">
        <f>Communication!J7</f>
        <v>EU-TAF</v>
      </c>
      <c r="L79" s="389">
        <v>45381</v>
      </c>
      <c r="M79" s="389">
        <v>45386</v>
      </c>
      <c r="N79" s="389">
        <v>45416</v>
      </c>
      <c r="O79" s="389">
        <v>45423</v>
      </c>
      <c r="P79" s="389">
        <v>45430</v>
      </c>
      <c r="Q79" s="389">
        <v>45444</v>
      </c>
      <c r="R79" s="389">
        <v>45451</v>
      </c>
      <c r="S79" s="389">
        <v>45458</v>
      </c>
      <c r="T79" s="389">
        <v>45463</v>
      </c>
      <c r="U79" s="389">
        <v>45477</v>
      </c>
      <c r="V79" s="380"/>
      <c r="W79" s="379"/>
    </row>
    <row r="80" spans="1:23" x14ac:dyDescent="0.3">
      <c r="A80" s="379"/>
      <c r="B80" s="106"/>
      <c r="C80" s="106">
        <v>76</v>
      </c>
      <c r="D80" s="450" t="str">
        <f>Communication!D8</f>
        <v>Website Development consultant</v>
      </c>
      <c r="E80" s="103" t="s">
        <v>250</v>
      </c>
      <c r="F80" s="103"/>
      <c r="G80" s="528" t="s">
        <v>124</v>
      </c>
      <c r="H80" s="535" t="s">
        <v>125</v>
      </c>
      <c r="I80" s="535" t="s">
        <v>24</v>
      </c>
      <c r="J80" s="388">
        <f>Communication!I8</f>
        <v>60000</v>
      </c>
      <c r="K80" s="433" t="str">
        <f>Communication!J8</f>
        <v>EU-TAF</v>
      </c>
      <c r="L80" s="451">
        <v>45371</v>
      </c>
      <c r="M80" s="451">
        <v>45376</v>
      </c>
      <c r="N80" s="451">
        <v>45406</v>
      </c>
      <c r="O80" s="451">
        <v>45413</v>
      </c>
      <c r="P80" s="389">
        <v>45420</v>
      </c>
      <c r="Q80" s="389">
        <v>45434</v>
      </c>
      <c r="R80" s="389">
        <v>45441</v>
      </c>
      <c r="S80" s="389">
        <v>45448</v>
      </c>
      <c r="T80" s="389">
        <v>45453</v>
      </c>
      <c r="U80" s="389">
        <v>45467</v>
      </c>
      <c r="V80" s="380"/>
      <c r="W80" s="379"/>
    </row>
    <row r="81" spans="1:23" x14ac:dyDescent="0.3">
      <c r="A81" s="379"/>
      <c r="B81" s="106"/>
      <c r="C81" s="386">
        <v>77</v>
      </c>
      <c r="D81" s="450" t="str">
        <f>Communication!D9</f>
        <v>Video editing expert</v>
      </c>
      <c r="E81" s="103" t="s">
        <v>251</v>
      </c>
      <c r="F81" s="103"/>
      <c r="G81" s="528" t="s">
        <v>124</v>
      </c>
      <c r="H81" s="535" t="s">
        <v>125</v>
      </c>
      <c r="I81" s="535" t="s">
        <v>24</v>
      </c>
      <c r="J81" s="388">
        <f>Communication!I9</f>
        <v>30000</v>
      </c>
      <c r="K81" s="433" t="str">
        <f>Communication!J9</f>
        <v>EU-TAF</v>
      </c>
      <c r="L81" s="389">
        <v>45381</v>
      </c>
      <c r="M81" s="389">
        <v>45386</v>
      </c>
      <c r="N81" s="389">
        <v>45416</v>
      </c>
      <c r="O81" s="389">
        <v>45423</v>
      </c>
      <c r="P81" s="389">
        <v>45430</v>
      </c>
      <c r="Q81" s="389">
        <v>45444</v>
      </c>
      <c r="R81" s="389">
        <v>45451</v>
      </c>
      <c r="S81" s="389">
        <v>45458</v>
      </c>
      <c r="T81" s="389">
        <v>45463</v>
      </c>
      <c r="U81" s="389">
        <v>45477</v>
      </c>
      <c r="V81" s="380"/>
      <c r="W81" s="379"/>
    </row>
    <row r="82" spans="1:23" x14ac:dyDescent="0.3">
      <c r="A82" s="379"/>
      <c r="B82" s="106"/>
      <c r="C82" s="106">
        <v>78</v>
      </c>
      <c r="D82" s="450" t="str">
        <f>Communication!D10</f>
        <v>2 Translators (EN-FR),  (EN-PT)</v>
      </c>
      <c r="E82" s="103" t="s">
        <v>252</v>
      </c>
      <c r="F82" s="103"/>
      <c r="G82" s="528" t="s">
        <v>124</v>
      </c>
      <c r="H82" s="535" t="s">
        <v>125</v>
      </c>
      <c r="I82" s="535" t="s">
        <v>24</v>
      </c>
      <c r="J82" s="388">
        <f>Communication!I10</f>
        <v>80000</v>
      </c>
      <c r="K82" s="433" t="str">
        <f>Communication!J10</f>
        <v>EU-TAF</v>
      </c>
      <c r="L82" s="451">
        <v>45371</v>
      </c>
      <c r="M82" s="451">
        <v>45376</v>
      </c>
      <c r="N82" s="451">
        <v>45406</v>
      </c>
      <c r="O82" s="451">
        <v>45413</v>
      </c>
      <c r="P82" s="389">
        <v>45420</v>
      </c>
      <c r="Q82" s="389">
        <v>45434</v>
      </c>
      <c r="R82" s="389">
        <v>45441</v>
      </c>
      <c r="S82" s="389">
        <v>45448</v>
      </c>
      <c r="T82" s="389">
        <v>45453</v>
      </c>
      <c r="U82" s="389">
        <v>45467</v>
      </c>
      <c r="V82" s="380"/>
      <c r="W82" s="379"/>
    </row>
    <row r="83" spans="1:23" ht="15.5" x14ac:dyDescent="0.35">
      <c r="A83" s="379"/>
      <c r="B83" s="106"/>
      <c r="C83" s="386">
        <v>79</v>
      </c>
      <c r="D83" s="472" t="s">
        <v>253</v>
      </c>
      <c r="E83" s="469" t="s">
        <v>254</v>
      </c>
      <c r="F83" s="103"/>
      <c r="G83" s="528" t="s">
        <v>124</v>
      </c>
      <c r="H83" s="535" t="s">
        <v>125</v>
      </c>
      <c r="I83" s="535" t="s">
        <v>24</v>
      </c>
      <c r="J83" s="388">
        <f>Communication!I11</f>
        <v>60000</v>
      </c>
      <c r="K83" s="433" t="str">
        <f>Communication!J11</f>
        <v>EU-TAF</v>
      </c>
      <c r="L83" s="389">
        <v>45381</v>
      </c>
      <c r="M83" s="389">
        <v>45386</v>
      </c>
      <c r="N83" s="389">
        <v>45416</v>
      </c>
      <c r="O83" s="389">
        <v>45423</v>
      </c>
      <c r="P83" s="389">
        <v>45430</v>
      </c>
      <c r="Q83" s="389">
        <v>45444</v>
      </c>
      <c r="R83" s="389">
        <v>45451</v>
      </c>
      <c r="S83" s="389">
        <v>45458</v>
      </c>
      <c r="T83" s="389">
        <v>45463</v>
      </c>
      <c r="U83" s="389">
        <v>45477</v>
      </c>
      <c r="V83" s="380"/>
      <c r="W83" s="379"/>
    </row>
    <row r="84" spans="1:23" ht="15.5" x14ac:dyDescent="0.35">
      <c r="A84" s="379"/>
      <c r="B84" s="106"/>
      <c r="C84" s="106">
        <v>80</v>
      </c>
      <c r="D84" s="470" t="s">
        <v>255</v>
      </c>
      <c r="E84" s="471" t="s">
        <v>256</v>
      </c>
      <c r="F84" s="103"/>
      <c r="G84" s="528" t="s">
        <v>124</v>
      </c>
      <c r="H84" s="535" t="s">
        <v>125</v>
      </c>
      <c r="I84" s="535" t="s">
        <v>24</v>
      </c>
      <c r="J84" s="388">
        <f>Communication!I12</f>
        <v>40000</v>
      </c>
      <c r="K84" s="433" t="str">
        <f>Communication!J12</f>
        <v>EU-TAF</v>
      </c>
      <c r="L84" s="451">
        <v>45371</v>
      </c>
      <c r="M84" s="451">
        <v>45376</v>
      </c>
      <c r="N84" s="451">
        <v>45406</v>
      </c>
      <c r="O84" s="451">
        <v>45413</v>
      </c>
      <c r="P84" s="389">
        <v>45420</v>
      </c>
      <c r="Q84" s="389">
        <v>45434</v>
      </c>
      <c r="R84" s="389">
        <v>45441</v>
      </c>
      <c r="S84" s="389">
        <v>45448</v>
      </c>
      <c r="T84" s="389">
        <v>45453</v>
      </c>
      <c r="U84" s="389">
        <v>45467</v>
      </c>
      <c r="V84" s="380"/>
      <c r="W84" s="379"/>
    </row>
    <row r="85" spans="1:23" ht="28" x14ac:dyDescent="0.3">
      <c r="A85" s="379" t="s">
        <v>0</v>
      </c>
      <c r="B85" s="106" t="s">
        <v>0</v>
      </c>
      <c r="C85" s="386">
        <v>81</v>
      </c>
      <c r="D85" s="103" t="s">
        <v>257</v>
      </c>
      <c r="E85" s="440" t="s">
        <v>258</v>
      </c>
      <c r="F85" s="440" t="s">
        <v>0</v>
      </c>
      <c r="G85" s="445" t="s">
        <v>124</v>
      </c>
      <c r="H85" s="260" t="s">
        <v>125</v>
      </c>
      <c r="I85" s="260" t="s">
        <v>24</v>
      </c>
      <c r="J85" s="444">
        <v>50000</v>
      </c>
      <c r="K85" s="452" t="s">
        <v>259</v>
      </c>
      <c r="L85" s="451">
        <v>45371</v>
      </c>
      <c r="M85" s="451">
        <v>45376</v>
      </c>
      <c r="N85" s="451">
        <v>45406</v>
      </c>
      <c r="O85" s="451">
        <v>45413</v>
      </c>
      <c r="P85" s="389">
        <v>45420</v>
      </c>
      <c r="Q85" s="389">
        <v>45434</v>
      </c>
      <c r="R85" s="389">
        <v>45441</v>
      </c>
      <c r="S85" s="389">
        <v>45448</v>
      </c>
      <c r="T85" s="389">
        <v>45453</v>
      </c>
      <c r="U85" s="389">
        <v>45467</v>
      </c>
      <c r="V85" s="380"/>
      <c r="W85" s="379" t="s">
        <v>0</v>
      </c>
    </row>
    <row r="86" spans="1:23" ht="28" x14ac:dyDescent="0.3">
      <c r="A86" s="379" t="s">
        <v>0</v>
      </c>
      <c r="B86" s="106" t="s">
        <v>0</v>
      </c>
      <c r="C86" s="106">
        <v>82</v>
      </c>
      <c r="D86" s="103" t="s">
        <v>260</v>
      </c>
      <c r="E86" s="103" t="s">
        <v>261</v>
      </c>
      <c r="F86" s="103" t="s">
        <v>0</v>
      </c>
      <c r="G86" s="528" t="s">
        <v>124</v>
      </c>
      <c r="H86" s="535" t="s">
        <v>125</v>
      </c>
      <c r="I86" s="535" t="s">
        <v>24</v>
      </c>
      <c r="J86" s="388">
        <v>150000</v>
      </c>
      <c r="K86" s="103" t="s">
        <v>259</v>
      </c>
      <c r="L86" s="389">
        <v>45381</v>
      </c>
      <c r="M86" s="389">
        <v>45386</v>
      </c>
      <c r="N86" s="389">
        <v>45416</v>
      </c>
      <c r="O86" s="389">
        <v>45423</v>
      </c>
      <c r="P86" s="389">
        <v>45430</v>
      </c>
      <c r="Q86" s="389">
        <v>45444</v>
      </c>
      <c r="R86" s="389">
        <v>45451</v>
      </c>
      <c r="S86" s="389">
        <v>45458</v>
      </c>
      <c r="T86" s="389">
        <v>45463</v>
      </c>
      <c r="U86" s="389">
        <v>45477</v>
      </c>
      <c r="V86" s="380"/>
      <c r="W86" s="379" t="s">
        <v>0</v>
      </c>
    </row>
    <row r="87" spans="1:23" ht="42" x14ac:dyDescent="0.3">
      <c r="A87" s="379" t="s">
        <v>0</v>
      </c>
      <c r="B87" s="106" t="s">
        <v>0</v>
      </c>
      <c r="C87" s="386">
        <v>83</v>
      </c>
      <c r="D87" s="105" t="s">
        <v>262</v>
      </c>
      <c r="E87" s="103" t="s">
        <v>263</v>
      </c>
      <c r="F87" s="105" t="s">
        <v>0</v>
      </c>
      <c r="G87" s="528" t="s">
        <v>124</v>
      </c>
      <c r="H87" s="535" t="s">
        <v>125</v>
      </c>
      <c r="I87" s="535" t="s">
        <v>24</v>
      </c>
      <c r="J87" s="388">
        <v>70000</v>
      </c>
      <c r="K87" s="105" t="s">
        <v>259</v>
      </c>
      <c r="L87" s="389">
        <v>45371</v>
      </c>
      <c r="M87" s="389">
        <v>45376</v>
      </c>
      <c r="N87" s="389">
        <v>45406</v>
      </c>
      <c r="O87" s="389">
        <v>45413</v>
      </c>
      <c r="P87" s="389">
        <v>45420</v>
      </c>
      <c r="Q87" s="389">
        <v>45434</v>
      </c>
      <c r="R87" s="389">
        <v>45441</v>
      </c>
      <c r="S87" s="389">
        <v>45448</v>
      </c>
      <c r="T87" s="389">
        <v>45453</v>
      </c>
      <c r="U87" s="389">
        <v>45467</v>
      </c>
      <c r="V87" s="380"/>
      <c r="W87" s="379" t="s">
        <v>0</v>
      </c>
    </row>
    <row r="88" spans="1:23" ht="28" x14ac:dyDescent="0.3">
      <c r="A88" s="379" t="s">
        <v>0</v>
      </c>
      <c r="B88" s="106" t="s">
        <v>0</v>
      </c>
      <c r="C88" s="106">
        <v>84</v>
      </c>
      <c r="D88" s="105" t="s">
        <v>264</v>
      </c>
      <c r="E88" s="103" t="s">
        <v>265</v>
      </c>
      <c r="F88" s="105" t="s">
        <v>0</v>
      </c>
      <c r="G88" s="528" t="s">
        <v>124</v>
      </c>
      <c r="H88" s="535" t="s">
        <v>125</v>
      </c>
      <c r="I88" s="535" t="s">
        <v>24</v>
      </c>
      <c r="J88" s="402">
        <v>50000</v>
      </c>
      <c r="K88" s="400" t="s">
        <v>259</v>
      </c>
      <c r="L88" s="456">
        <v>45381</v>
      </c>
      <c r="M88" s="456">
        <v>45386</v>
      </c>
      <c r="N88" s="456">
        <v>45416</v>
      </c>
      <c r="O88" s="456">
        <v>45423</v>
      </c>
      <c r="P88" s="456">
        <v>45430</v>
      </c>
      <c r="Q88" s="456">
        <v>45444</v>
      </c>
      <c r="R88" s="456">
        <v>45451</v>
      </c>
      <c r="S88" s="456">
        <v>45458</v>
      </c>
      <c r="T88" s="456">
        <v>45463</v>
      </c>
      <c r="U88" s="456">
        <v>45477</v>
      </c>
      <c r="V88" s="380"/>
      <c r="W88" s="379" t="s">
        <v>0</v>
      </c>
    </row>
    <row r="89" spans="1:23" x14ac:dyDescent="0.3">
      <c r="A89" s="379" t="s">
        <v>0</v>
      </c>
      <c r="B89" s="106" t="s">
        <v>0</v>
      </c>
      <c r="C89" s="105" t="s">
        <v>0</v>
      </c>
      <c r="D89" s="137" t="s">
        <v>0</v>
      </c>
      <c r="E89" s="105" t="s">
        <v>0</v>
      </c>
      <c r="F89" s="105" t="s">
        <v>0</v>
      </c>
      <c r="G89" s="535" t="s">
        <v>0</v>
      </c>
      <c r="H89" s="535" t="s">
        <v>0</v>
      </c>
      <c r="I89" s="527"/>
      <c r="J89" s="372" t="s">
        <v>0</v>
      </c>
      <c r="K89" s="410"/>
      <c r="L89" s="393"/>
      <c r="M89" s="393"/>
      <c r="N89" s="393"/>
      <c r="O89" s="393"/>
      <c r="P89" s="393"/>
      <c r="Q89" s="393"/>
      <c r="R89" s="393"/>
      <c r="S89" s="393"/>
      <c r="T89" s="393"/>
      <c r="U89" s="393"/>
      <c r="V89" s="380"/>
      <c r="W89" s="379" t="s">
        <v>0</v>
      </c>
    </row>
    <row r="90" spans="1:23" ht="33.75" customHeight="1" x14ac:dyDescent="0.4">
      <c r="A90" s="379" t="s">
        <v>0</v>
      </c>
      <c r="B90" s="106" t="s">
        <v>0</v>
      </c>
      <c r="C90" s="105" t="s">
        <v>0</v>
      </c>
      <c r="D90" s="415" t="s">
        <v>266</v>
      </c>
      <c r="E90" s="105" t="s">
        <v>267</v>
      </c>
      <c r="F90" s="105" t="s">
        <v>267</v>
      </c>
      <c r="G90" s="535" t="s">
        <v>267</v>
      </c>
      <c r="H90" s="535" t="s">
        <v>267</v>
      </c>
      <c r="I90" s="549" t="s">
        <v>267</v>
      </c>
      <c r="J90" s="416">
        <f>SUM(J5:J88)</f>
        <v>8151126</v>
      </c>
      <c r="K90" s="419" t="s">
        <v>0</v>
      </c>
      <c r="L90" s="419" t="s">
        <v>0</v>
      </c>
      <c r="M90" s="419" t="s">
        <v>0</v>
      </c>
      <c r="N90" s="419" t="s">
        <v>0</v>
      </c>
      <c r="O90" s="419" t="s">
        <v>0</v>
      </c>
      <c r="P90" s="419" t="s">
        <v>0</v>
      </c>
      <c r="Q90" s="419" t="s">
        <v>0</v>
      </c>
      <c r="R90" s="419" t="s">
        <v>0</v>
      </c>
      <c r="S90" s="419" t="s">
        <v>0</v>
      </c>
      <c r="T90" s="419" t="s">
        <v>0</v>
      </c>
      <c r="U90" s="419" t="s">
        <v>0</v>
      </c>
      <c r="V90" s="414" t="s">
        <v>0</v>
      </c>
      <c r="W90" s="379" t="s">
        <v>0</v>
      </c>
    </row>
    <row r="91" spans="1:23" x14ac:dyDescent="0.3">
      <c r="A91" s="379" t="s">
        <v>0</v>
      </c>
      <c r="B91" s="106" t="s">
        <v>0</v>
      </c>
      <c r="C91" s="105" t="s">
        <v>0</v>
      </c>
      <c r="D91" s="105" t="s">
        <v>0</v>
      </c>
      <c r="E91" s="105" t="s">
        <v>0</v>
      </c>
      <c r="F91" s="105" t="s">
        <v>0</v>
      </c>
      <c r="G91" s="535" t="s">
        <v>0</v>
      </c>
      <c r="H91" s="535" t="s">
        <v>0</v>
      </c>
      <c r="I91" s="535" t="s">
        <v>0</v>
      </c>
      <c r="J91" s="105" t="s">
        <v>0</v>
      </c>
      <c r="K91" s="105" t="s">
        <v>0</v>
      </c>
      <c r="L91" s="105" t="s">
        <v>0</v>
      </c>
      <c r="M91" s="105" t="s">
        <v>0</v>
      </c>
      <c r="N91" s="105" t="s">
        <v>0</v>
      </c>
      <c r="O91" s="105" t="s">
        <v>0</v>
      </c>
      <c r="P91" s="105" t="s">
        <v>0</v>
      </c>
      <c r="Q91" s="105" t="s">
        <v>0</v>
      </c>
      <c r="R91" s="105" t="s">
        <v>0</v>
      </c>
      <c r="S91" s="105" t="s">
        <v>0</v>
      </c>
      <c r="T91" s="105" t="s">
        <v>0</v>
      </c>
      <c r="U91" s="105" t="s">
        <v>0</v>
      </c>
      <c r="V91" s="105" t="s">
        <v>0</v>
      </c>
      <c r="W91" s="379" t="s">
        <v>0</v>
      </c>
    </row>
    <row r="92" spans="1:23" x14ac:dyDescent="0.3">
      <c r="A92" s="379" t="s">
        <v>0</v>
      </c>
      <c r="B92" s="379" t="s">
        <v>0</v>
      </c>
      <c r="C92" s="379" t="s">
        <v>0</v>
      </c>
      <c r="D92" s="379" t="s">
        <v>0</v>
      </c>
      <c r="E92" s="379" t="s">
        <v>0</v>
      </c>
      <c r="F92" s="379" t="s">
        <v>0</v>
      </c>
      <c r="G92" s="526" t="s">
        <v>0</v>
      </c>
      <c r="H92" s="526" t="s">
        <v>0</v>
      </c>
      <c r="I92" s="526" t="s">
        <v>0</v>
      </c>
      <c r="J92" s="379" t="s">
        <v>0</v>
      </c>
      <c r="K92" s="379" t="s">
        <v>0</v>
      </c>
      <c r="L92" s="379" t="s">
        <v>0</v>
      </c>
      <c r="M92" s="379" t="s">
        <v>0</v>
      </c>
      <c r="N92" s="379" t="s">
        <v>0</v>
      </c>
      <c r="O92" s="379" t="s">
        <v>0</v>
      </c>
      <c r="P92" s="379" t="s">
        <v>0</v>
      </c>
      <c r="Q92" s="379" t="s">
        <v>0</v>
      </c>
      <c r="R92" s="379" t="s">
        <v>0</v>
      </c>
      <c r="S92" s="379" t="s">
        <v>0</v>
      </c>
      <c r="T92" s="379" t="s">
        <v>0</v>
      </c>
      <c r="U92" s="379" t="s">
        <v>0</v>
      </c>
      <c r="V92" s="379" t="s">
        <v>0</v>
      </c>
      <c r="W92" s="379" t="s">
        <v>0</v>
      </c>
    </row>
    <row r="93" spans="1:23" x14ac:dyDescent="0.3">
      <c r="A93" s="380"/>
      <c r="B93" s="380"/>
      <c r="C93" s="380"/>
      <c r="D93" s="380"/>
      <c r="E93" s="380"/>
      <c r="F93" s="380"/>
      <c r="G93" s="527"/>
      <c r="H93" s="527"/>
      <c r="I93" s="527"/>
      <c r="J93" s="380"/>
      <c r="K93" s="380"/>
      <c r="L93" s="380"/>
      <c r="M93" s="380"/>
      <c r="N93" s="380"/>
      <c r="O93" s="380"/>
      <c r="P93" s="380"/>
      <c r="Q93" s="380"/>
      <c r="R93" s="380"/>
      <c r="S93" s="380"/>
      <c r="T93" s="380"/>
      <c r="U93" s="380"/>
      <c r="V93" s="380"/>
      <c r="W93" s="380"/>
    </row>
    <row r="94" spans="1:23" x14ac:dyDescent="0.3">
      <c r="A94" s="380"/>
      <c r="B94" s="380"/>
      <c r="C94" s="380"/>
      <c r="D94" s="380"/>
      <c r="E94" s="380"/>
      <c r="F94" s="380"/>
      <c r="G94" s="527"/>
      <c r="H94" s="527"/>
      <c r="I94" s="527"/>
      <c r="J94" s="380"/>
      <c r="K94" s="380"/>
      <c r="L94" s="380"/>
      <c r="M94" s="380"/>
      <c r="N94" s="380"/>
      <c r="O94" s="380"/>
      <c r="P94" s="380"/>
      <c r="Q94" s="380"/>
      <c r="R94" s="380"/>
      <c r="S94" s="380"/>
      <c r="T94" s="380"/>
      <c r="U94" s="380"/>
      <c r="V94" s="380"/>
      <c r="W94" s="380"/>
    </row>
    <row r="95" spans="1:23" x14ac:dyDescent="0.3">
      <c r="A95" s="380"/>
      <c r="B95" s="380"/>
      <c r="C95" s="380"/>
      <c r="D95" s="380"/>
      <c r="E95" s="380"/>
      <c r="F95" s="380"/>
      <c r="G95" s="527"/>
      <c r="H95" s="527"/>
      <c r="I95" s="527"/>
      <c r="J95" s="380"/>
      <c r="K95" s="380"/>
      <c r="L95" s="380"/>
      <c r="M95" s="380"/>
      <c r="N95" s="380"/>
      <c r="O95" s="380"/>
      <c r="P95" s="380"/>
      <c r="Q95" s="380"/>
      <c r="R95" s="380"/>
      <c r="S95" s="380"/>
      <c r="T95" s="380"/>
      <c r="U95" s="380"/>
      <c r="V95" s="380"/>
      <c r="W95" s="380"/>
    </row>
    <row r="96" spans="1:23" x14ac:dyDescent="0.3">
      <c r="A96" s="380"/>
      <c r="B96" s="380"/>
      <c r="C96" s="380"/>
      <c r="D96" s="380"/>
      <c r="E96" s="380"/>
      <c r="F96" s="380"/>
      <c r="G96" s="527"/>
      <c r="H96" s="527"/>
      <c r="I96" s="527"/>
      <c r="J96" s="380"/>
      <c r="K96" s="380"/>
      <c r="L96" s="380"/>
      <c r="M96" s="380"/>
      <c r="N96" s="380"/>
      <c r="O96" s="380"/>
      <c r="P96" s="380"/>
      <c r="Q96" s="380"/>
      <c r="R96" s="380"/>
      <c r="S96" s="380"/>
      <c r="T96" s="380"/>
      <c r="U96" s="380"/>
      <c r="V96" s="380"/>
      <c r="W96" s="380"/>
    </row>
    <row r="97" spans="1:23" x14ac:dyDescent="0.3">
      <c r="A97" s="380"/>
      <c r="B97" s="380"/>
      <c r="C97" s="380"/>
      <c r="D97" s="380"/>
      <c r="E97" s="380"/>
      <c r="F97" s="380"/>
      <c r="G97" s="527"/>
      <c r="H97" s="527"/>
      <c r="I97" s="527"/>
      <c r="J97" s="380"/>
      <c r="K97" s="380"/>
      <c r="L97" s="380"/>
      <c r="M97" s="380"/>
      <c r="N97" s="380"/>
      <c r="O97" s="380"/>
      <c r="P97" s="380"/>
      <c r="Q97" s="380"/>
      <c r="R97" s="380"/>
      <c r="S97" s="380"/>
      <c r="T97" s="380"/>
      <c r="U97" s="380"/>
      <c r="V97" s="380"/>
      <c r="W97" s="380"/>
    </row>
    <row r="98" spans="1:23" x14ac:dyDescent="0.3">
      <c r="A98" s="380"/>
      <c r="B98" s="380"/>
      <c r="C98" s="380"/>
      <c r="D98" s="380"/>
      <c r="E98" s="380"/>
      <c r="F98" s="380"/>
      <c r="G98" s="527"/>
      <c r="H98" s="527"/>
      <c r="I98" s="527"/>
      <c r="J98" s="380"/>
      <c r="K98" s="380"/>
      <c r="L98" s="380"/>
      <c r="M98" s="380"/>
      <c r="N98" s="380"/>
      <c r="O98" s="380"/>
      <c r="P98" s="380"/>
      <c r="Q98" s="380"/>
      <c r="R98" s="380"/>
      <c r="S98" s="380"/>
      <c r="T98" s="380"/>
      <c r="U98" s="380"/>
      <c r="V98" s="380"/>
      <c r="W98" s="380"/>
    </row>
    <row r="99" spans="1:23" x14ac:dyDescent="0.3">
      <c r="A99" s="380"/>
      <c r="B99" s="380"/>
      <c r="C99" s="380"/>
      <c r="D99" s="380"/>
      <c r="E99" s="380"/>
      <c r="F99" s="380"/>
      <c r="G99" s="527"/>
      <c r="H99" s="527"/>
      <c r="I99" s="527"/>
      <c r="J99" s="380"/>
      <c r="K99" s="380"/>
      <c r="L99" s="380"/>
      <c r="M99" s="380"/>
      <c r="N99" s="380"/>
      <c r="O99" s="380"/>
      <c r="P99" s="380"/>
      <c r="Q99" s="380"/>
      <c r="R99" s="380"/>
      <c r="S99" s="380"/>
      <c r="T99" s="380"/>
      <c r="U99" s="380"/>
      <c r="V99" s="380"/>
      <c r="W99" s="380"/>
    </row>
    <row r="100" spans="1:23" x14ac:dyDescent="0.3">
      <c r="A100" s="380"/>
      <c r="B100" s="380"/>
      <c r="C100" s="380"/>
      <c r="D100" s="380"/>
      <c r="E100" s="380"/>
      <c r="F100" s="380"/>
      <c r="G100" s="527"/>
      <c r="H100" s="527"/>
      <c r="I100" s="527"/>
      <c r="J100" s="380"/>
      <c r="K100" s="380"/>
      <c r="L100" s="380"/>
      <c r="M100" s="380"/>
      <c r="N100" s="380"/>
      <c r="O100" s="380"/>
      <c r="P100" s="380"/>
      <c r="Q100" s="380"/>
      <c r="R100" s="380"/>
      <c r="S100" s="380"/>
      <c r="T100" s="380"/>
      <c r="U100" s="380"/>
      <c r="V100" s="380"/>
      <c r="W100" s="380"/>
    </row>
    <row r="101" spans="1:23" x14ac:dyDescent="0.3">
      <c r="A101" s="380"/>
      <c r="B101" s="380"/>
      <c r="C101" s="380"/>
      <c r="D101" s="380"/>
      <c r="E101" s="380"/>
      <c r="F101" s="380"/>
      <c r="G101" s="527"/>
      <c r="H101" s="527"/>
      <c r="I101" s="527"/>
      <c r="J101" s="380"/>
      <c r="K101" s="380"/>
      <c r="L101" s="380"/>
      <c r="M101" s="380"/>
      <c r="N101" s="380"/>
      <c r="O101" s="380"/>
      <c r="P101" s="380"/>
      <c r="Q101" s="380"/>
      <c r="R101" s="380"/>
      <c r="S101" s="380"/>
      <c r="T101" s="380"/>
      <c r="U101" s="380"/>
      <c r="V101" s="380"/>
      <c r="W101" s="380"/>
    </row>
    <row r="102" spans="1:23" x14ac:dyDescent="0.3">
      <c r="A102" s="380"/>
      <c r="B102" s="380"/>
      <c r="C102" s="380"/>
      <c r="D102" s="380"/>
      <c r="E102" s="380"/>
      <c r="F102" s="380"/>
      <c r="G102" s="527"/>
      <c r="H102" s="527"/>
      <c r="I102" s="527"/>
      <c r="J102" s="380"/>
      <c r="K102" s="380"/>
      <c r="L102" s="380"/>
      <c r="M102" s="380"/>
      <c r="N102" s="380"/>
      <c r="O102" s="380"/>
      <c r="P102" s="380"/>
      <c r="Q102" s="380"/>
      <c r="R102" s="380"/>
      <c r="S102" s="380"/>
      <c r="T102" s="380"/>
      <c r="U102" s="380"/>
      <c r="V102" s="380"/>
      <c r="W102" s="380"/>
    </row>
    <row r="103" spans="1:23" x14ac:dyDescent="0.3">
      <c r="A103" s="380"/>
      <c r="B103" s="380"/>
      <c r="C103" s="380"/>
      <c r="D103" s="380"/>
      <c r="E103" s="380"/>
      <c r="F103" s="380"/>
      <c r="G103" s="527"/>
      <c r="H103" s="527"/>
      <c r="I103" s="527"/>
      <c r="J103" s="380"/>
      <c r="K103" s="380"/>
      <c r="L103" s="380"/>
      <c r="M103" s="380"/>
      <c r="N103" s="380"/>
      <c r="O103" s="380"/>
      <c r="P103" s="380"/>
      <c r="Q103" s="380"/>
      <c r="R103" s="380"/>
      <c r="S103" s="380"/>
      <c r="T103" s="380"/>
      <c r="U103" s="380"/>
      <c r="V103" s="380"/>
      <c r="W103" s="380"/>
    </row>
    <row r="104" spans="1:23" x14ac:dyDescent="0.3">
      <c r="A104" s="380"/>
      <c r="B104" s="380"/>
      <c r="C104" s="380"/>
      <c r="D104" s="380"/>
      <c r="E104" s="380"/>
      <c r="F104" s="380"/>
      <c r="G104" s="527"/>
      <c r="H104" s="527"/>
      <c r="I104" s="527"/>
      <c r="J104" s="380"/>
      <c r="K104" s="380"/>
      <c r="L104" s="380"/>
      <c r="M104" s="380"/>
      <c r="N104" s="380"/>
      <c r="O104" s="380"/>
      <c r="P104" s="380"/>
      <c r="Q104" s="380"/>
      <c r="R104" s="380"/>
      <c r="S104" s="380"/>
      <c r="T104" s="380"/>
      <c r="U104" s="380"/>
      <c r="V104" s="380"/>
      <c r="W104" s="380"/>
    </row>
    <row r="105" spans="1:23" x14ac:dyDescent="0.3">
      <c r="A105" s="380"/>
      <c r="B105" s="380"/>
      <c r="C105" s="380"/>
      <c r="D105" s="380"/>
      <c r="E105" s="380"/>
      <c r="F105" s="380"/>
      <c r="G105" s="527"/>
      <c r="H105" s="527"/>
      <c r="I105" s="527"/>
      <c r="J105" s="380"/>
      <c r="K105" s="380"/>
      <c r="L105" s="380"/>
      <c r="M105" s="380"/>
      <c r="N105" s="380"/>
      <c r="O105" s="380"/>
      <c r="P105" s="380"/>
      <c r="Q105" s="380"/>
      <c r="R105" s="380"/>
      <c r="S105" s="380"/>
      <c r="T105" s="380"/>
      <c r="U105" s="380"/>
      <c r="V105" s="380"/>
      <c r="W105" s="380"/>
    </row>
    <row r="106" spans="1:23" x14ac:dyDescent="0.3">
      <c r="A106" s="380"/>
      <c r="B106" s="380"/>
      <c r="C106" s="380"/>
      <c r="D106" s="380"/>
      <c r="E106" s="380"/>
      <c r="F106" s="380"/>
      <c r="G106" s="527"/>
      <c r="H106" s="527"/>
      <c r="I106" s="527"/>
      <c r="J106" s="380"/>
      <c r="K106" s="380"/>
      <c r="L106" s="380"/>
      <c r="M106" s="380"/>
      <c r="N106" s="380"/>
      <c r="O106" s="380"/>
      <c r="P106" s="380"/>
      <c r="Q106" s="380"/>
      <c r="R106" s="380"/>
      <c r="S106" s="380"/>
      <c r="T106" s="380"/>
      <c r="U106" s="380"/>
      <c r="V106" s="380"/>
      <c r="W106" s="380"/>
    </row>
    <row r="107" spans="1:23" x14ac:dyDescent="0.3">
      <c r="A107" s="380"/>
      <c r="B107" s="380"/>
      <c r="C107" s="380"/>
      <c r="D107" s="380"/>
      <c r="E107" s="380"/>
      <c r="F107" s="380"/>
      <c r="G107" s="527"/>
      <c r="H107" s="527"/>
      <c r="I107" s="527"/>
      <c r="J107" s="380"/>
      <c r="K107" s="380"/>
      <c r="L107" s="380"/>
      <c r="M107" s="380"/>
      <c r="N107" s="380"/>
      <c r="O107" s="380"/>
      <c r="P107" s="380"/>
      <c r="Q107" s="380"/>
      <c r="R107" s="380"/>
      <c r="S107" s="380"/>
      <c r="T107" s="380"/>
      <c r="U107" s="380"/>
      <c r="V107" s="380"/>
      <c r="W107" s="380"/>
    </row>
    <row r="108" spans="1:23" x14ac:dyDescent="0.3">
      <c r="A108" s="380"/>
      <c r="B108" s="380"/>
      <c r="C108" s="380"/>
      <c r="D108" s="380"/>
      <c r="E108" s="380"/>
      <c r="F108" s="380"/>
      <c r="G108" s="527"/>
      <c r="H108" s="527"/>
      <c r="I108" s="527"/>
      <c r="J108" s="380"/>
      <c r="K108" s="380"/>
      <c r="L108" s="380"/>
      <c r="M108" s="380"/>
      <c r="N108" s="380"/>
      <c r="O108" s="380"/>
      <c r="P108" s="380"/>
      <c r="Q108" s="380"/>
      <c r="R108" s="380"/>
      <c r="S108" s="380"/>
      <c r="T108" s="380"/>
      <c r="U108" s="380"/>
      <c r="V108" s="380"/>
      <c r="W108" s="380"/>
    </row>
    <row r="109" spans="1:23" x14ac:dyDescent="0.3">
      <c r="A109" s="380"/>
      <c r="B109" s="380"/>
      <c r="C109" s="380"/>
      <c r="D109" s="380"/>
      <c r="E109" s="380"/>
      <c r="F109" s="380"/>
      <c r="G109" s="527"/>
      <c r="H109" s="527"/>
      <c r="I109" s="527"/>
      <c r="J109" s="380"/>
      <c r="K109" s="380"/>
      <c r="L109" s="380"/>
      <c r="M109" s="380"/>
      <c r="N109" s="380"/>
      <c r="O109" s="380"/>
      <c r="P109" s="380"/>
      <c r="Q109" s="380"/>
      <c r="R109" s="380"/>
      <c r="S109" s="380"/>
      <c r="T109" s="380"/>
      <c r="U109" s="380"/>
      <c r="V109" s="380"/>
      <c r="W109" s="380"/>
    </row>
    <row r="110" spans="1:23" x14ac:dyDescent="0.3">
      <c r="A110" s="380"/>
      <c r="B110" s="380"/>
      <c r="C110" s="380"/>
      <c r="D110" s="380"/>
      <c r="E110" s="380"/>
      <c r="F110" s="380"/>
      <c r="G110" s="527"/>
      <c r="H110" s="527"/>
      <c r="I110" s="527"/>
      <c r="J110" s="380"/>
      <c r="K110" s="380"/>
      <c r="L110" s="380"/>
      <c r="M110" s="380"/>
      <c r="N110" s="380"/>
      <c r="O110" s="380"/>
      <c r="P110" s="380"/>
      <c r="Q110" s="380"/>
      <c r="R110" s="380"/>
      <c r="S110" s="380"/>
      <c r="T110" s="380"/>
      <c r="U110" s="380"/>
      <c r="V110" s="380"/>
      <c r="W110" s="380"/>
    </row>
    <row r="111" spans="1:23" x14ac:dyDescent="0.3">
      <c r="A111" s="380"/>
      <c r="B111" s="380"/>
      <c r="C111" s="380"/>
      <c r="D111" s="380"/>
      <c r="E111" s="380"/>
      <c r="F111" s="380"/>
      <c r="G111" s="527"/>
      <c r="H111" s="527"/>
      <c r="I111" s="527"/>
      <c r="J111" s="380"/>
      <c r="K111" s="380"/>
      <c r="L111" s="380"/>
      <c r="M111" s="380"/>
      <c r="N111" s="380"/>
      <c r="O111" s="380"/>
      <c r="P111" s="380"/>
      <c r="Q111" s="380"/>
      <c r="R111" s="380"/>
      <c r="S111" s="380"/>
      <c r="T111" s="380"/>
      <c r="U111" s="380"/>
      <c r="V111" s="380"/>
      <c r="W111" s="380"/>
    </row>
    <row r="112" spans="1:23" x14ac:dyDescent="0.3">
      <c r="A112" s="380"/>
      <c r="B112" s="380"/>
      <c r="C112" s="380"/>
      <c r="D112" s="380"/>
      <c r="E112" s="380"/>
      <c r="F112" s="380"/>
      <c r="G112" s="527"/>
      <c r="H112" s="527"/>
      <c r="I112" s="527"/>
      <c r="J112" s="380"/>
      <c r="K112" s="380"/>
      <c r="L112" s="380"/>
      <c r="M112" s="380"/>
      <c r="N112" s="380"/>
      <c r="O112" s="380"/>
      <c r="P112" s="380"/>
      <c r="Q112" s="380"/>
      <c r="R112" s="380"/>
      <c r="S112" s="380"/>
      <c r="T112" s="380"/>
      <c r="U112" s="380"/>
      <c r="V112" s="380"/>
      <c r="W112" s="380"/>
    </row>
    <row r="113" spans="1:23" x14ac:dyDescent="0.3">
      <c r="A113" s="380"/>
      <c r="B113" s="380"/>
      <c r="C113" s="380"/>
      <c r="D113" s="380"/>
      <c r="E113" s="380"/>
      <c r="F113" s="380"/>
      <c r="G113" s="527"/>
      <c r="H113" s="527"/>
      <c r="I113" s="527"/>
      <c r="J113" s="380"/>
      <c r="K113" s="380"/>
      <c r="L113" s="380"/>
      <c r="M113" s="380"/>
      <c r="N113" s="380"/>
      <c r="O113" s="380"/>
      <c r="P113" s="380"/>
      <c r="Q113" s="380"/>
      <c r="R113" s="380"/>
      <c r="S113" s="380"/>
      <c r="T113" s="380"/>
      <c r="U113" s="380"/>
      <c r="V113" s="380"/>
      <c r="W113" s="380"/>
    </row>
    <row r="114" spans="1:23" x14ac:dyDescent="0.3">
      <c r="A114" s="380"/>
      <c r="B114" s="380"/>
      <c r="C114" s="380"/>
      <c r="D114" s="380"/>
      <c r="E114" s="380"/>
      <c r="F114" s="380"/>
      <c r="G114" s="527"/>
      <c r="H114" s="527"/>
      <c r="I114" s="527"/>
      <c r="J114" s="380"/>
      <c r="K114" s="380"/>
      <c r="L114" s="380"/>
      <c r="M114" s="380"/>
      <c r="N114" s="380"/>
      <c r="O114" s="380"/>
      <c r="P114" s="380"/>
      <c r="Q114" s="380"/>
      <c r="R114" s="380"/>
      <c r="S114" s="380"/>
      <c r="T114" s="380"/>
      <c r="U114" s="380"/>
      <c r="V114" s="380"/>
      <c r="W114" s="380"/>
    </row>
    <row r="115" spans="1:23" x14ac:dyDescent="0.3">
      <c r="A115" s="380"/>
      <c r="B115" s="380"/>
      <c r="C115" s="380"/>
      <c r="D115" s="380"/>
      <c r="E115" s="380"/>
      <c r="F115" s="380"/>
      <c r="G115" s="527"/>
      <c r="H115" s="527"/>
      <c r="I115" s="527"/>
      <c r="J115" s="380"/>
      <c r="K115" s="380"/>
      <c r="L115" s="380"/>
      <c r="M115" s="380"/>
      <c r="N115" s="380"/>
      <c r="O115" s="380"/>
      <c r="P115" s="380"/>
      <c r="Q115" s="380"/>
      <c r="R115" s="380"/>
      <c r="S115" s="380"/>
      <c r="T115" s="380"/>
      <c r="U115" s="380"/>
      <c r="V115" s="380"/>
      <c r="W115" s="380"/>
    </row>
    <row r="116" spans="1:23" x14ac:dyDescent="0.3">
      <c r="A116" s="380"/>
      <c r="B116" s="380"/>
      <c r="C116" s="380"/>
      <c r="D116" s="380"/>
      <c r="E116" s="380"/>
      <c r="F116" s="380"/>
      <c r="G116" s="527"/>
      <c r="H116" s="527"/>
      <c r="I116" s="527"/>
      <c r="J116" s="380"/>
      <c r="K116" s="380"/>
      <c r="L116" s="380"/>
      <c r="M116" s="380"/>
      <c r="N116" s="380"/>
      <c r="O116" s="380"/>
      <c r="P116" s="380"/>
      <c r="Q116" s="380"/>
      <c r="R116" s="380"/>
      <c r="S116" s="380"/>
      <c r="T116" s="380"/>
      <c r="U116" s="380"/>
      <c r="V116" s="380"/>
      <c r="W116" s="380"/>
    </row>
    <row r="117" spans="1:23" x14ac:dyDescent="0.3">
      <c r="A117" s="380"/>
      <c r="B117" s="380"/>
      <c r="C117" s="380"/>
      <c r="D117" s="380"/>
      <c r="E117" s="380"/>
      <c r="F117" s="380"/>
      <c r="G117" s="527"/>
      <c r="H117" s="527"/>
      <c r="I117" s="527"/>
      <c r="J117" s="380"/>
      <c r="K117" s="380"/>
      <c r="L117" s="380"/>
      <c r="M117" s="380"/>
      <c r="N117" s="380"/>
      <c r="O117" s="380"/>
      <c r="P117" s="380"/>
      <c r="Q117" s="380"/>
      <c r="R117" s="380"/>
      <c r="S117" s="380"/>
      <c r="T117" s="380"/>
      <c r="U117" s="380"/>
      <c r="V117" s="380"/>
      <c r="W117" s="380"/>
    </row>
    <row r="118" spans="1:23" x14ac:dyDescent="0.3">
      <c r="A118" s="380"/>
      <c r="B118" s="380"/>
      <c r="C118" s="380"/>
      <c r="D118" s="380"/>
      <c r="E118" s="380"/>
      <c r="F118" s="380"/>
      <c r="G118" s="527"/>
      <c r="H118" s="527"/>
      <c r="I118" s="527"/>
      <c r="J118" s="380"/>
      <c r="K118" s="380"/>
      <c r="L118" s="380"/>
      <c r="M118" s="380"/>
      <c r="N118" s="380"/>
      <c r="O118" s="380"/>
      <c r="P118" s="380"/>
      <c r="Q118" s="380"/>
      <c r="R118" s="380"/>
      <c r="S118" s="380"/>
      <c r="T118" s="380"/>
      <c r="U118" s="380"/>
      <c r="V118" s="380"/>
      <c r="W118" s="380"/>
    </row>
    <row r="119" spans="1:23" x14ac:dyDescent="0.3">
      <c r="A119" s="380"/>
      <c r="B119" s="380"/>
      <c r="C119" s="380"/>
      <c r="D119" s="380"/>
      <c r="E119" s="380"/>
      <c r="F119" s="380"/>
      <c r="G119" s="527"/>
      <c r="H119" s="527"/>
      <c r="I119" s="527"/>
      <c r="J119" s="380"/>
      <c r="K119" s="380"/>
      <c r="L119" s="380"/>
      <c r="M119" s="380"/>
      <c r="N119" s="380"/>
      <c r="O119" s="380"/>
      <c r="P119" s="380"/>
      <c r="Q119" s="380"/>
      <c r="R119" s="380"/>
      <c r="S119" s="380"/>
      <c r="T119" s="380"/>
      <c r="U119" s="380"/>
      <c r="V119" s="380"/>
      <c r="W119" s="380"/>
    </row>
    <row r="120" spans="1:23" x14ac:dyDescent="0.3">
      <c r="A120" s="380"/>
      <c r="B120" s="380"/>
      <c r="C120" s="380"/>
      <c r="D120" s="380"/>
      <c r="E120" s="380"/>
      <c r="F120" s="380"/>
      <c r="G120" s="527"/>
      <c r="H120" s="527"/>
      <c r="I120" s="527"/>
      <c r="J120" s="380"/>
      <c r="K120" s="380"/>
      <c r="L120" s="380"/>
      <c r="M120" s="380"/>
      <c r="N120" s="380"/>
      <c r="O120" s="380"/>
      <c r="P120" s="380"/>
      <c r="Q120" s="380"/>
      <c r="R120" s="380"/>
      <c r="S120" s="380"/>
      <c r="T120" s="380"/>
      <c r="U120" s="380"/>
      <c r="V120" s="380"/>
      <c r="W120" s="380"/>
    </row>
  </sheetData>
  <mergeCells count="2">
    <mergeCell ref="C4:D4"/>
    <mergeCell ref="F4:U4"/>
  </mergeCells>
  <phoneticPr fontId="19" type="noConversion"/>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2AAC9-8150-4939-A214-14483FE13ED4}">
  <dimension ref="A1:U296"/>
  <sheetViews>
    <sheetView topLeftCell="A250" workbookViewId="0">
      <selection activeCell="F232" sqref="F232"/>
    </sheetView>
  </sheetViews>
  <sheetFormatPr defaultRowHeight="15.5" x14ac:dyDescent="0.35"/>
  <cols>
    <col min="1" max="1" width="5" customWidth="1"/>
    <col min="2" max="2" width="54" customWidth="1"/>
    <col min="3" max="3" width="26" customWidth="1"/>
    <col min="4" max="4" width="24.5" hidden="1" customWidth="1"/>
    <col min="5" max="6" width="9" style="551" customWidth="1"/>
    <col min="7" max="7" width="11.08203125" style="551" customWidth="1"/>
    <col min="8" max="8" width="20.83203125" customWidth="1"/>
    <col min="9" max="9" width="14.25" customWidth="1"/>
    <col min="10" max="10" width="11.08203125" customWidth="1"/>
    <col min="11" max="11" width="10" customWidth="1"/>
    <col min="12" max="12" width="10.08203125" customWidth="1"/>
    <col min="13" max="13" width="9.58203125" customWidth="1"/>
    <col min="14" max="14" width="10.5" customWidth="1"/>
    <col min="15" max="16" width="10.25" customWidth="1"/>
    <col min="17" max="17" width="11.83203125" customWidth="1"/>
    <col min="18" max="18" width="11.25" customWidth="1"/>
    <col min="19" max="19" width="11.33203125" customWidth="1"/>
  </cols>
  <sheetData>
    <row r="1" spans="1:19" ht="42" customHeight="1" x14ac:dyDescent="0.35">
      <c r="A1" s="383" t="s">
        <v>1</v>
      </c>
      <c r="B1" s="430" t="s">
        <v>2</v>
      </c>
      <c r="C1" s="430" t="s">
        <v>3</v>
      </c>
      <c r="D1" s="431" t="s">
        <v>4</v>
      </c>
      <c r="E1" s="439" t="s">
        <v>5</v>
      </c>
      <c r="F1" s="439" t="s">
        <v>6</v>
      </c>
      <c r="G1" s="439" t="s">
        <v>7</v>
      </c>
      <c r="H1" s="431" t="s">
        <v>8</v>
      </c>
      <c r="I1" s="431" t="s">
        <v>9</v>
      </c>
      <c r="J1" s="431" t="s">
        <v>10</v>
      </c>
      <c r="K1" s="431" t="s">
        <v>11</v>
      </c>
      <c r="L1" s="431" t="s">
        <v>12</v>
      </c>
      <c r="M1" s="431" t="s">
        <v>13</v>
      </c>
      <c r="N1" s="431" t="s">
        <v>14</v>
      </c>
      <c r="O1" s="431" t="s">
        <v>15</v>
      </c>
      <c r="P1" s="431" t="s">
        <v>16</v>
      </c>
      <c r="Q1" s="431" t="s">
        <v>14</v>
      </c>
      <c r="R1" s="431" t="s">
        <v>17</v>
      </c>
      <c r="S1" s="431" t="s">
        <v>18</v>
      </c>
    </row>
    <row r="2" spans="1:19" ht="14.25" customHeight="1" x14ac:dyDescent="0.35">
      <c r="A2" s="570" t="s">
        <v>800</v>
      </c>
      <c r="B2" s="571"/>
      <c r="C2" s="385" t="s">
        <v>0</v>
      </c>
      <c r="D2" s="554" t="s">
        <v>0</v>
      </c>
      <c r="E2" s="555"/>
      <c r="F2" s="555"/>
      <c r="G2" s="555"/>
      <c r="H2" s="555"/>
      <c r="I2" s="555"/>
      <c r="J2" s="555"/>
      <c r="K2" s="555"/>
      <c r="L2" s="555"/>
      <c r="M2" s="555"/>
      <c r="N2" s="555"/>
      <c r="O2" s="555"/>
      <c r="P2" s="555"/>
      <c r="Q2" s="555"/>
      <c r="R2" s="555"/>
      <c r="S2" s="556"/>
    </row>
    <row r="3" spans="1:19" s="520" customFormat="1" ht="27.75" customHeight="1" x14ac:dyDescent="0.35">
      <c r="A3" s="500">
        <v>1</v>
      </c>
      <c r="B3" s="525" t="s">
        <v>297</v>
      </c>
      <c r="C3" s="484" t="s">
        <v>801</v>
      </c>
      <c r="D3" s="484" t="s">
        <v>802</v>
      </c>
      <c r="E3" s="484" t="s">
        <v>803</v>
      </c>
      <c r="F3" s="496" t="s">
        <v>1335</v>
      </c>
      <c r="G3" s="496" t="s">
        <v>24</v>
      </c>
      <c r="H3" s="508">
        <v>100800</v>
      </c>
      <c r="I3" s="496" t="s">
        <v>0</v>
      </c>
      <c r="J3" s="484" t="s">
        <v>0</v>
      </c>
      <c r="K3" s="484" t="s">
        <v>0</v>
      </c>
      <c r="L3" s="484" t="s">
        <v>0</v>
      </c>
      <c r="M3" s="484" t="s">
        <v>0</v>
      </c>
      <c r="N3" s="484" t="s">
        <v>0</v>
      </c>
      <c r="O3" s="484" t="s">
        <v>0</v>
      </c>
      <c r="P3" s="484" t="s">
        <v>0</v>
      </c>
      <c r="Q3" s="484" t="s">
        <v>0</v>
      </c>
      <c r="R3" s="484" t="s">
        <v>0</v>
      </c>
      <c r="S3" s="484" t="s">
        <v>0</v>
      </c>
    </row>
    <row r="4" spans="1:19" ht="21.75" customHeight="1" x14ac:dyDescent="0.35">
      <c r="A4" s="106">
        <v>2</v>
      </c>
      <c r="B4" s="105" t="s">
        <v>298</v>
      </c>
      <c r="C4" s="103" t="s">
        <v>804</v>
      </c>
      <c r="D4" s="461" t="s">
        <v>805</v>
      </c>
      <c r="E4" s="103" t="s">
        <v>803</v>
      </c>
      <c r="F4" s="105" t="s">
        <v>1335</v>
      </c>
      <c r="G4" s="105" t="s">
        <v>24</v>
      </c>
      <c r="H4" s="467">
        <v>34800</v>
      </c>
      <c r="I4" s="103" t="s">
        <v>0</v>
      </c>
      <c r="J4" s="103" t="s">
        <v>0</v>
      </c>
      <c r="K4" s="103" t="s">
        <v>0</v>
      </c>
      <c r="L4" s="103" t="s">
        <v>0</v>
      </c>
      <c r="M4" s="103" t="s">
        <v>0</v>
      </c>
      <c r="N4" s="103" t="s">
        <v>0</v>
      </c>
      <c r="O4" s="103" t="s">
        <v>0</v>
      </c>
      <c r="P4" s="103" t="s">
        <v>0</v>
      </c>
      <c r="Q4" s="103" t="s">
        <v>0</v>
      </c>
      <c r="R4" s="103" t="s">
        <v>0</v>
      </c>
      <c r="S4" s="103" t="s">
        <v>0</v>
      </c>
    </row>
    <row r="5" spans="1:19" ht="27" customHeight="1" x14ac:dyDescent="0.35">
      <c r="A5" s="386">
        <v>3</v>
      </c>
      <c r="B5" s="103" t="s">
        <v>299</v>
      </c>
      <c r="C5" s="103" t="s">
        <v>806</v>
      </c>
      <c r="D5" s="105" t="s">
        <v>131</v>
      </c>
      <c r="E5" s="103" t="s">
        <v>803</v>
      </c>
      <c r="F5" s="105" t="s">
        <v>36</v>
      </c>
      <c r="G5" s="105" t="s">
        <v>31</v>
      </c>
      <c r="H5" s="467">
        <v>30000</v>
      </c>
      <c r="I5" s="103" t="s">
        <v>32</v>
      </c>
      <c r="J5" s="389">
        <v>45371</v>
      </c>
      <c r="K5" s="389">
        <v>45376</v>
      </c>
      <c r="L5" s="389">
        <v>45406</v>
      </c>
      <c r="M5" s="389">
        <v>45413</v>
      </c>
      <c r="N5" s="389">
        <v>45420</v>
      </c>
      <c r="O5" s="389">
        <v>45434</v>
      </c>
      <c r="P5" s="389">
        <v>45441</v>
      </c>
      <c r="Q5" s="389">
        <v>45448</v>
      </c>
      <c r="R5" s="389">
        <v>45453</v>
      </c>
      <c r="S5" s="389">
        <v>45467</v>
      </c>
    </row>
    <row r="6" spans="1:19" ht="29.25" customHeight="1" x14ac:dyDescent="0.35">
      <c r="A6" s="106">
        <v>4</v>
      </c>
      <c r="B6" s="103" t="s">
        <v>300</v>
      </c>
      <c r="C6" s="103" t="s">
        <v>807</v>
      </c>
      <c r="D6" s="103" t="s">
        <v>301</v>
      </c>
      <c r="E6" s="103" t="s">
        <v>803</v>
      </c>
      <c r="F6" s="105" t="s">
        <v>36</v>
      </c>
      <c r="G6" s="105" t="s">
        <v>24</v>
      </c>
      <c r="H6" s="388">
        <v>100000</v>
      </c>
      <c r="I6" s="105" t="s">
        <v>37</v>
      </c>
      <c r="J6" s="389">
        <v>45380</v>
      </c>
      <c r="K6" s="389">
        <v>45385</v>
      </c>
      <c r="L6" s="389">
        <v>45415</v>
      </c>
      <c r="M6" s="389">
        <v>45422</v>
      </c>
      <c r="N6" s="389">
        <v>45429</v>
      </c>
      <c r="O6" s="389">
        <v>45443</v>
      </c>
      <c r="P6" s="389">
        <v>45450</v>
      </c>
      <c r="Q6" s="389">
        <v>45457</v>
      </c>
      <c r="R6" s="389">
        <v>45462</v>
      </c>
      <c r="S6" s="389">
        <v>45476</v>
      </c>
    </row>
    <row r="7" spans="1:19" ht="27.75" customHeight="1" x14ac:dyDescent="0.35">
      <c r="A7" s="386">
        <v>5</v>
      </c>
      <c r="B7" s="103" t="s">
        <v>302</v>
      </c>
      <c r="C7" s="103" t="s">
        <v>808</v>
      </c>
      <c r="D7" s="103" t="s">
        <v>134</v>
      </c>
      <c r="E7" s="103" t="s">
        <v>803</v>
      </c>
      <c r="F7" s="105" t="s">
        <v>30</v>
      </c>
      <c r="G7" s="105" t="s">
        <v>24</v>
      </c>
      <c r="H7" s="388">
        <v>30000</v>
      </c>
      <c r="I7" s="105" t="s">
        <v>44</v>
      </c>
      <c r="J7" s="389">
        <v>45380</v>
      </c>
      <c r="K7" s="389">
        <v>45385</v>
      </c>
      <c r="L7" s="389">
        <v>45415</v>
      </c>
      <c r="M7" s="389">
        <v>45422</v>
      </c>
      <c r="N7" s="389">
        <v>45429</v>
      </c>
      <c r="O7" s="389">
        <v>45443</v>
      </c>
      <c r="P7" s="389">
        <v>45450</v>
      </c>
      <c r="Q7" s="389">
        <v>45457</v>
      </c>
      <c r="R7" s="389">
        <v>45462</v>
      </c>
      <c r="S7" s="389">
        <v>45476</v>
      </c>
    </row>
    <row r="8" spans="1:19" ht="47.25" customHeight="1" x14ac:dyDescent="0.35">
      <c r="A8" s="106">
        <v>6</v>
      </c>
      <c r="B8" s="105" t="s">
        <v>303</v>
      </c>
      <c r="C8" s="103" t="s">
        <v>809</v>
      </c>
      <c r="D8" s="105" t="s">
        <v>144</v>
      </c>
      <c r="E8" s="103" t="s">
        <v>803</v>
      </c>
      <c r="F8" s="105" t="s">
        <v>30</v>
      </c>
      <c r="G8" s="105" t="s">
        <v>24</v>
      </c>
      <c r="H8" s="388">
        <v>38323</v>
      </c>
      <c r="I8" s="105" t="s">
        <v>44</v>
      </c>
      <c r="J8" s="389">
        <v>45380</v>
      </c>
      <c r="K8" s="389">
        <v>45385</v>
      </c>
      <c r="L8" s="389">
        <v>45415</v>
      </c>
      <c r="M8" s="389">
        <v>45422</v>
      </c>
      <c r="N8" s="389">
        <v>45429</v>
      </c>
      <c r="O8" s="389">
        <v>45443</v>
      </c>
      <c r="P8" s="389">
        <v>45450</v>
      </c>
      <c r="Q8" s="389">
        <v>45457</v>
      </c>
      <c r="R8" s="389">
        <v>45462</v>
      </c>
      <c r="S8" s="389">
        <v>45476</v>
      </c>
    </row>
    <row r="9" spans="1:19" ht="15.75" customHeight="1" x14ac:dyDescent="0.35">
      <c r="A9" s="386">
        <v>7</v>
      </c>
      <c r="B9" s="103" t="s">
        <v>304</v>
      </c>
      <c r="C9" s="103" t="s">
        <v>810</v>
      </c>
      <c r="D9" s="105" t="s">
        <v>305</v>
      </c>
      <c r="E9" s="103" t="s">
        <v>803</v>
      </c>
      <c r="F9" s="105" t="s">
        <v>30</v>
      </c>
      <c r="G9" s="105" t="s">
        <v>24</v>
      </c>
      <c r="H9" s="388">
        <v>18000</v>
      </c>
      <c r="I9" s="105" t="s">
        <v>44</v>
      </c>
      <c r="J9" s="389">
        <v>45371</v>
      </c>
      <c r="K9" s="389">
        <v>45376</v>
      </c>
      <c r="L9" s="389">
        <v>45406</v>
      </c>
      <c r="M9" s="389">
        <v>45413</v>
      </c>
      <c r="N9" s="389">
        <v>45420</v>
      </c>
      <c r="O9" s="389">
        <v>45434</v>
      </c>
      <c r="P9" s="389">
        <v>45441</v>
      </c>
      <c r="Q9" s="389">
        <v>45448</v>
      </c>
      <c r="R9" s="389">
        <v>45453</v>
      </c>
      <c r="S9" s="389">
        <v>45467</v>
      </c>
    </row>
    <row r="10" spans="1:19" ht="24.75" customHeight="1" x14ac:dyDescent="0.35">
      <c r="A10" s="106">
        <v>8</v>
      </c>
      <c r="B10" s="417" t="s">
        <v>315</v>
      </c>
      <c r="C10" s="103" t="s">
        <v>811</v>
      </c>
      <c r="D10" s="105" t="s">
        <v>0</v>
      </c>
      <c r="E10" s="103" t="s">
        <v>803</v>
      </c>
      <c r="F10" s="105" t="s">
        <v>812</v>
      </c>
      <c r="G10" s="105" t="s">
        <v>31</v>
      </c>
      <c r="H10" s="104">
        <v>80000</v>
      </c>
      <c r="I10" s="105" t="s">
        <v>32</v>
      </c>
      <c r="J10" s="389">
        <v>45432</v>
      </c>
      <c r="K10" s="389">
        <v>45437</v>
      </c>
      <c r="L10" s="389">
        <v>45467</v>
      </c>
      <c r="M10" s="389">
        <v>45474</v>
      </c>
      <c r="N10" s="389">
        <v>45481</v>
      </c>
      <c r="O10" s="389">
        <v>45495</v>
      </c>
      <c r="P10" s="389">
        <v>45502</v>
      </c>
      <c r="Q10" s="389">
        <v>45509</v>
      </c>
      <c r="R10" s="389">
        <v>45514</v>
      </c>
      <c r="S10" s="389">
        <v>45528</v>
      </c>
    </row>
    <row r="11" spans="1:19" ht="29.25" customHeight="1" x14ac:dyDescent="0.35">
      <c r="A11" s="386">
        <v>9</v>
      </c>
      <c r="B11" s="105" t="s">
        <v>317</v>
      </c>
      <c r="C11" s="103" t="s">
        <v>813</v>
      </c>
      <c r="D11" s="418" t="s">
        <v>0</v>
      </c>
      <c r="E11" s="103" t="s">
        <v>803</v>
      </c>
      <c r="F11" s="105" t="s">
        <v>30</v>
      </c>
      <c r="G11" s="105" t="s">
        <v>24</v>
      </c>
      <c r="H11" s="104">
        <v>25000</v>
      </c>
      <c r="I11" s="105" t="s">
        <v>32</v>
      </c>
      <c r="J11" s="389">
        <v>45460</v>
      </c>
      <c r="K11" s="389">
        <v>45465</v>
      </c>
      <c r="L11" s="389">
        <v>45495</v>
      </c>
      <c r="M11" s="389">
        <v>45502</v>
      </c>
      <c r="N11" s="389">
        <v>45509</v>
      </c>
      <c r="O11" s="389">
        <v>45523</v>
      </c>
      <c r="P11" s="389">
        <v>45530</v>
      </c>
      <c r="Q11" s="389">
        <v>45537</v>
      </c>
      <c r="R11" s="389">
        <v>45542</v>
      </c>
      <c r="S11" s="389">
        <v>45556</v>
      </c>
    </row>
    <row r="12" spans="1:19" ht="31.5" customHeight="1" x14ac:dyDescent="0.35">
      <c r="A12" s="106">
        <v>10</v>
      </c>
      <c r="B12" s="107" t="s">
        <v>320</v>
      </c>
      <c r="C12" s="103" t="s">
        <v>814</v>
      </c>
      <c r="D12" s="105" t="s">
        <v>0</v>
      </c>
      <c r="E12" s="103" t="s">
        <v>803</v>
      </c>
      <c r="F12" s="105" t="s">
        <v>30</v>
      </c>
      <c r="G12" s="105" t="s">
        <v>24</v>
      </c>
      <c r="H12" s="104">
        <v>10000</v>
      </c>
      <c r="I12" s="103" t="s">
        <v>37</v>
      </c>
      <c r="J12" s="389">
        <v>45425</v>
      </c>
      <c r="K12" s="389">
        <v>45430</v>
      </c>
      <c r="L12" s="389">
        <v>45460</v>
      </c>
      <c r="M12" s="389">
        <v>45467</v>
      </c>
      <c r="N12" s="389">
        <v>45474</v>
      </c>
      <c r="O12" s="389">
        <v>45488</v>
      </c>
      <c r="P12" s="389">
        <v>45495</v>
      </c>
      <c r="Q12" s="389">
        <v>45502</v>
      </c>
      <c r="R12" s="389">
        <v>45507</v>
      </c>
      <c r="S12" s="389">
        <v>45521</v>
      </c>
    </row>
    <row r="13" spans="1:19" ht="29.25" customHeight="1" x14ac:dyDescent="0.35">
      <c r="A13" s="386">
        <v>11</v>
      </c>
      <c r="B13" s="103" t="s">
        <v>323</v>
      </c>
      <c r="C13" s="103" t="s">
        <v>815</v>
      </c>
      <c r="D13" s="105" t="s">
        <v>0</v>
      </c>
      <c r="E13" s="103" t="s">
        <v>803</v>
      </c>
      <c r="F13" s="105" t="s">
        <v>812</v>
      </c>
      <c r="G13" s="105" t="s">
        <v>816</v>
      </c>
      <c r="H13" s="104">
        <v>40000</v>
      </c>
      <c r="I13" s="105" t="s">
        <v>37</v>
      </c>
      <c r="J13" s="389">
        <v>45486</v>
      </c>
      <c r="K13" s="389">
        <v>45491</v>
      </c>
      <c r="L13" s="389">
        <v>45521</v>
      </c>
      <c r="M13" s="389">
        <v>45528</v>
      </c>
      <c r="N13" s="389">
        <v>45535</v>
      </c>
      <c r="O13" s="389">
        <v>45549</v>
      </c>
      <c r="P13" s="389">
        <v>45556</v>
      </c>
      <c r="Q13" s="389">
        <v>45563</v>
      </c>
      <c r="R13" s="389">
        <v>45568</v>
      </c>
      <c r="S13" s="389">
        <v>45582</v>
      </c>
    </row>
    <row r="14" spans="1:19" ht="14.25" customHeight="1" x14ac:dyDescent="0.35">
      <c r="A14" s="106">
        <v>12</v>
      </c>
      <c r="B14" s="103" t="s">
        <v>326</v>
      </c>
      <c r="C14" s="103" t="s">
        <v>817</v>
      </c>
      <c r="D14" s="105" t="s">
        <v>0</v>
      </c>
      <c r="E14" s="103" t="s">
        <v>803</v>
      </c>
      <c r="F14" s="105" t="s">
        <v>36</v>
      </c>
      <c r="G14" s="105" t="s">
        <v>24</v>
      </c>
      <c r="H14" s="104">
        <v>15000</v>
      </c>
      <c r="I14" s="105" t="s">
        <v>32</v>
      </c>
      <c r="J14" s="389">
        <v>45481</v>
      </c>
      <c r="K14" s="389">
        <v>45486</v>
      </c>
      <c r="L14" s="389">
        <v>45516</v>
      </c>
      <c r="M14" s="389">
        <v>45523</v>
      </c>
      <c r="N14" s="389">
        <v>45530</v>
      </c>
      <c r="O14" s="389">
        <v>45544</v>
      </c>
      <c r="P14" s="389">
        <v>45551</v>
      </c>
      <c r="Q14" s="389">
        <v>45558</v>
      </c>
      <c r="R14" s="389">
        <v>45563</v>
      </c>
      <c r="S14" s="389">
        <v>45577</v>
      </c>
    </row>
    <row r="15" spans="1:19" ht="30" customHeight="1" x14ac:dyDescent="0.35">
      <c r="A15" s="386">
        <v>13</v>
      </c>
      <c r="B15" s="103" t="s">
        <v>329</v>
      </c>
      <c r="C15" s="103" t="s">
        <v>818</v>
      </c>
      <c r="D15" s="105" t="s">
        <v>0</v>
      </c>
      <c r="E15" s="103" t="s">
        <v>803</v>
      </c>
      <c r="F15" s="105" t="s">
        <v>36</v>
      </c>
      <c r="G15" s="105" t="s">
        <v>31</v>
      </c>
      <c r="H15" s="104">
        <v>50000</v>
      </c>
      <c r="I15" s="105" t="s">
        <v>32</v>
      </c>
      <c r="J15" s="389">
        <v>45516</v>
      </c>
      <c r="K15" s="389">
        <v>45521</v>
      </c>
      <c r="L15" s="389">
        <v>45551</v>
      </c>
      <c r="M15" s="389">
        <v>45558</v>
      </c>
      <c r="N15" s="389">
        <v>45565</v>
      </c>
      <c r="O15" s="389">
        <v>45579</v>
      </c>
      <c r="P15" s="389">
        <v>45586</v>
      </c>
      <c r="Q15" s="389">
        <v>45593</v>
      </c>
      <c r="R15" s="389">
        <v>45598</v>
      </c>
      <c r="S15" s="389">
        <v>45612</v>
      </c>
    </row>
    <row r="16" spans="1:19" ht="27" customHeight="1" x14ac:dyDescent="0.35">
      <c r="A16" s="106">
        <v>14</v>
      </c>
      <c r="B16" s="372" t="s">
        <v>819</v>
      </c>
      <c r="C16" s="103" t="s">
        <v>820</v>
      </c>
      <c r="D16" s="103" t="s">
        <v>0</v>
      </c>
      <c r="E16" s="103" t="s">
        <v>803</v>
      </c>
      <c r="F16" s="105" t="s">
        <v>30</v>
      </c>
      <c r="G16" s="105" t="s">
        <v>24</v>
      </c>
      <c r="H16" s="388">
        <v>54600</v>
      </c>
      <c r="I16" s="105" t="s">
        <v>149</v>
      </c>
      <c r="J16" s="103" t="s">
        <v>363</v>
      </c>
      <c r="K16" s="103" t="s">
        <v>0</v>
      </c>
      <c r="L16" s="103" t="s">
        <v>0</v>
      </c>
      <c r="M16" s="103" t="s">
        <v>0</v>
      </c>
      <c r="N16" s="103" t="s">
        <v>0</v>
      </c>
      <c r="O16" s="103" t="s">
        <v>0</v>
      </c>
      <c r="P16" s="103" t="s">
        <v>0</v>
      </c>
      <c r="Q16" s="103" t="s">
        <v>0</v>
      </c>
      <c r="R16" s="103" t="s">
        <v>0</v>
      </c>
      <c r="S16" s="103" t="s">
        <v>0</v>
      </c>
    </row>
    <row r="17" spans="1:19" ht="42.75" customHeight="1" x14ac:dyDescent="0.35">
      <c r="A17" s="386">
        <v>15</v>
      </c>
      <c r="B17" s="396" t="s">
        <v>821</v>
      </c>
      <c r="C17" s="103" t="s">
        <v>822</v>
      </c>
      <c r="D17" s="105" t="s">
        <v>0</v>
      </c>
      <c r="E17" s="103" t="s">
        <v>803</v>
      </c>
      <c r="F17" s="105" t="s">
        <v>30</v>
      </c>
      <c r="G17" s="105" t="s">
        <v>24</v>
      </c>
      <c r="H17" s="388">
        <v>54600</v>
      </c>
      <c r="I17" s="105" t="s">
        <v>149</v>
      </c>
      <c r="J17" s="103" t="s">
        <v>363</v>
      </c>
      <c r="K17" s="103" t="s">
        <v>0</v>
      </c>
      <c r="L17" s="103" t="s">
        <v>0</v>
      </c>
      <c r="M17" s="103" t="s">
        <v>0</v>
      </c>
      <c r="N17" s="103" t="s">
        <v>0</v>
      </c>
      <c r="O17" s="103" t="s">
        <v>0</v>
      </c>
      <c r="P17" s="103" t="s">
        <v>0</v>
      </c>
      <c r="Q17" s="103" t="s">
        <v>0</v>
      </c>
      <c r="R17" s="103" t="s">
        <v>0</v>
      </c>
      <c r="S17" s="103" t="s">
        <v>0</v>
      </c>
    </row>
    <row r="18" spans="1:19" ht="28.5" customHeight="1" x14ac:dyDescent="0.35">
      <c r="A18" s="106">
        <v>16</v>
      </c>
      <c r="B18" s="396" t="s">
        <v>823</v>
      </c>
      <c r="C18" s="103" t="s">
        <v>824</v>
      </c>
      <c r="D18" s="105" t="s">
        <v>0</v>
      </c>
      <c r="E18" s="103" t="s">
        <v>803</v>
      </c>
      <c r="F18" s="105" t="s">
        <v>30</v>
      </c>
      <c r="G18" s="105" t="s">
        <v>24</v>
      </c>
      <c r="H18" s="388">
        <v>100000</v>
      </c>
      <c r="I18" s="105" t="s">
        <v>149</v>
      </c>
      <c r="J18" s="451">
        <v>45467</v>
      </c>
      <c r="K18" s="451">
        <f t="shared" ref="K18:K81" si="0">J18+5</f>
        <v>45472</v>
      </c>
      <c r="L18" s="451">
        <f>K18+10</f>
        <v>45482</v>
      </c>
      <c r="M18" s="451">
        <f>L18+3</f>
        <v>45485</v>
      </c>
      <c r="N18" s="451">
        <f>M18+3</f>
        <v>45488</v>
      </c>
      <c r="O18" s="451" t="s">
        <v>33</v>
      </c>
      <c r="P18" s="451" t="s">
        <v>33</v>
      </c>
      <c r="Q18" s="451" t="s">
        <v>33</v>
      </c>
      <c r="R18" s="451">
        <f t="shared" ref="R18:R81" si="1">N18+5</f>
        <v>45493</v>
      </c>
      <c r="S18" s="451">
        <f t="shared" ref="S18:S81" si="2">R18+5</f>
        <v>45498</v>
      </c>
    </row>
    <row r="19" spans="1:19" ht="43.5" customHeight="1" x14ac:dyDescent="0.35">
      <c r="A19" s="386">
        <v>17</v>
      </c>
      <c r="B19" s="396" t="s">
        <v>825</v>
      </c>
      <c r="C19" s="103" t="s">
        <v>826</v>
      </c>
      <c r="D19" s="105" t="s">
        <v>0</v>
      </c>
      <c r="E19" s="103" t="s">
        <v>803</v>
      </c>
      <c r="F19" s="105" t="s">
        <v>30</v>
      </c>
      <c r="G19" s="105" t="s">
        <v>24</v>
      </c>
      <c r="H19" s="388">
        <v>560000</v>
      </c>
      <c r="I19" s="105" t="s">
        <v>149</v>
      </c>
      <c r="J19" s="451">
        <v>45380</v>
      </c>
      <c r="K19" s="451">
        <f t="shared" si="0"/>
        <v>45385</v>
      </c>
      <c r="L19" s="451">
        <f>K19+14</f>
        <v>45399</v>
      </c>
      <c r="M19" s="451">
        <f>L19+5</f>
        <v>45404</v>
      </c>
      <c r="N19" s="451">
        <f t="shared" ref="N19:N82" si="3">M19+3</f>
        <v>45407</v>
      </c>
      <c r="O19" s="451" t="s">
        <v>33</v>
      </c>
      <c r="P19" s="451" t="s">
        <v>33</v>
      </c>
      <c r="Q19" s="451" t="s">
        <v>33</v>
      </c>
      <c r="R19" s="451">
        <f t="shared" si="1"/>
        <v>45412</v>
      </c>
      <c r="S19" s="451">
        <f t="shared" si="2"/>
        <v>45417</v>
      </c>
    </row>
    <row r="20" spans="1:19" ht="29.25" customHeight="1" x14ac:dyDescent="0.35">
      <c r="A20" s="106">
        <v>18</v>
      </c>
      <c r="B20" s="396" t="s">
        <v>827</v>
      </c>
      <c r="C20" s="103" t="s">
        <v>828</v>
      </c>
      <c r="D20" s="400" t="s">
        <v>0</v>
      </c>
      <c r="E20" s="103" t="s">
        <v>803</v>
      </c>
      <c r="F20" s="105" t="s">
        <v>30</v>
      </c>
      <c r="G20" s="105" t="s">
        <v>24</v>
      </c>
      <c r="H20" s="388">
        <v>50000</v>
      </c>
      <c r="I20" s="105" t="s">
        <v>149</v>
      </c>
      <c r="J20" s="451">
        <v>45569</v>
      </c>
      <c r="K20" s="451">
        <f t="shared" si="0"/>
        <v>45574</v>
      </c>
      <c r="L20" s="451">
        <f>K20+10</f>
        <v>45584</v>
      </c>
      <c r="M20" s="451">
        <f>L20+3</f>
        <v>45587</v>
      </c>
      <c r="N20" s="451">
        <f t="shared" si="3"/>
        <v>45590</v>
      </c>
      <c r="O20" s="451" t="s">
        <v>33</v>
      </c>
      <c r="P20" s="451" t="s">
        <v>33</v>
      </c>
      <c r="Q20" s="451" t="s">
        <v>33</v>
      </c>
      <c r="R20" s="451">
        <f t="shared" si="1"/>
        <v>45595</v>
      </c>
      <c r="S20" s="451">
        <f t="shared" si="2"/>
        <v>45600</v>
      </c>
    </row>
    <row r="21" spans="1:19" ht="33" customHeight="1" x14ac:dyDescent="0.35">
      <c r="A21" s="386">
        <v>19</v>
      </c>
      <c r="B21" s="396" t="s">
        <v>829</v>
      </c>
      <c r="C21" s="412" t="s">
        <v>830</v>
      </c>
      <c r="D21" s="393" t="s">
        <v>0</v>
      </c>
      <c r="E21" s="103" t="s">
        <v>803</v>
      </c>
      <c r="F21" s="105" t="s">
        <v>30</v>
      </c>
      <c r="G21" s="105" t="s">
        <v>24</v>
      </c>
      <c r="H21" s="388">
        <v>80000</v>
      </c>
      <c r="I21" s="105" t="s">
        <v>831</v>
      </c>
      <c r="J21" s="451">
        <v>45380</v>
      </c>
      <c r="K21" s="451">
        <f t="shared" si="0"/>
        <v>45385</v>
      </c>
      <c r="L21" s="451">
        <f t="shared" ref="L21:L52" si="4">K21+14</f>
        <v>45399</v>
      </c>
      <c r="M21" s="451">
        <f t="shared" ref="M21:M52" si="5">L21+5</f>
        <v>45404</v>
      </c>
      <c r="N21" s="451">
        <f t="shared" si="3"/>
        <v>45407</v>
      </c>
      <c r="O21" s="451" t="s">
        <v>33</v>
      </c>
      <c r="P21" s="451" t="s">
        <v>33</v>
      </c>
      <c r="Q21" s="451" t="s">
        <v>33</v>
      </c>
      <c r="R21" s="451">
        <f t="shared" si="1"/>
        <v>45412</v>
      </c>
      <c r="S21" s="451">
        <f t="shared" si="2"/>
        <v>45417</v>
      </c>
    </row>
    <row r="22" spans="1:19" ht="42" customHeight="1" x14ac:dyDescent="0.35">
      <c r="A22" s="106">
        <v>20</v>
      </c>
      <c r="B22" s="396" t="s">
        <v>832</v>
      </c>
      <c r="C22" s="103" t="s">
        <v>833</v>
      </c>
      <c r="D22" s="105" t="s">
        <v>0</v>
      </c>
      <c r="E22" s="103" t="s">
        <v>803</v>
      </c>
      <c r="F22" s="105" t="s">
        <v>30</v>
      </c>
      <c r="G22" s="105" t="s">
        <v>24</v>
      </c>
      <c r="H22" s="388">
        <v>250000</v>
      </c>
      <c r="I22" s="105" t="s">
        <v>149</v>
      </c>
      <c r="J22" s="451">
        <v>45380</v>
      </c>
      <c r="K22" s="451">
        <f t="shared" si="0"/>
        <v>45385</v>
      </c>
      <c r="L22" s="451">
        <f t="shared" si="4"/>
        <v>45399</v>
      </c>
      <c r="M22" s="451">
        <f t="shared" si="5"/>
        <v>45404</v>
      </c>
      <c r="N22" s="451">
        <f t="shared" si="3"/>
        <v>45407</v>
      </c>
      <c r="O22" s="451" t="s">
        <v>33</v>
      </c>
      <c r="P22" s="451" t="s">
        <v>33</v>
      </c>
      <c r="Q22" s="451" t="s">
        <v>33</v>
      </c>
      <c r="R22" s="451">
        <f t="shared" si="1"/>
        <v>45412</v>
      </c>
      <c r="S22" s="451">
        <f t="shared" si="2"/>
        <v>45417</v>
      </c>
    </row>
    <row r="23" spans="1:19" ht="30" customHeight="1" x14ac:dyDescent="0.35">
      <c r="A23" s="386">
        <v>21</v>
      </c>
      <c r="B23" s="396" t="s">
        <v>834</v>
      </c>
      <c r="C23" s="103" t="s">
        <v>835</v>
      </c>
      <c r="D23" s="105" t="s">
        <v>0</v>
      </c>
      <c r="E23" s="103" t="s">
        <v>803</v>
      </c>
      <c r="F23" s="105" t="s">
        <v>30</v>
      </c>
      <c r="G23" s="105" t="s">
        <v>24</v>
      </c>
      <c r="H23" s="388">
        <v>120000</v>
      </c>
      <c r="I23" s="105" t="s">
        <v>831</v>
      </c>
      <c r="J23" s="451">
        <v>45380</v>
      </c>
      <c r="K23" s="451">
        <f t="shared" si="0"/>
        <v>45385</v>
      </c>
      <c r="L23" s="451">
        <f t="shared" si="4"/>
        <v>45399</v>
      </c>
      <c r="M23" s="451">
        <f t="shared" si="5"/>
        <v>45404</v>
      </c>
      <c r="N23" s="451">
        <f t="shared" si="3"/>
        <v>45407</v>
      </c>
      <c r="O23" s="451" t="s">
        <v>33</v>
      </c>
      <c r="P23" s="451" t="s">
        <v>33</v>
      </c>
      <c r="Q23" s="451" t="s">
        <v>33</v>
      </c>
      <c r="R23" s="451">
        <f t="shared" si="1"/>
        <v>45412</v>
      </c>
      <c r="S23" s="451">
        <f t="shared" si="2"/>
        <v>45417</v>
      </c>
    </row>
    <row r="24" spans="1:19" ht="42.75" customHeight="1" x14ac:dyDescent="0.35">
      <c r="A24" s="106">
        <v>22</v>
      </c>
      <c r="B24" s="396" t="s">
        <v>836</v>
      </c>
      <c r="C24" s="103" t="s">
        <v>837</v>
      </c>
      <c r="D24" s="103" t="s">
        <v>0</v>
      </c>
      <c r="E24" s="103" t="s">
        <v>803</v>
      </c>
      <c r="F24" s="105" t="s">
        <v>30</v>
      </c>
      <c r="G24" s="105" t="s">
        <v>24</v>
      </c>
      <c r="H24" s="388">
        <v>150000</v>
      </c>
      <c r="I24" s="105" t="s">
        <v>831</v>
      </c>
      <c r="J24" s="451">
        <v>45380</v>
      </c>
      <c r="K24" s="451">
        <f t="shared" si="0"/>
        <v>45385</v>
      </c>
      <c r="L24" s="451">
        <f t="shared" si="4"/>
        <v>45399</v>
      </c>
      <c r="M24" s="451">
        <f t="shared" si="5"/>
        <v>45404</v>
      </c>
      <c r="N24" s="451">
        <f t="shared" si="3"/>
        <v>45407</v>
      </c>
      <c r="O24" s="451" t="s">
        <v>33</v>
      </c>
      <c r="P24" s="451" t="s">
        <v>33</v>
      </c>
      <c r="Q24" s="451" t="s">
        <v>33</v>
      </c>
      <c r="R24" s="451">
        <f t="shared" si="1"/>
        <v>45412</v>
      </c>
      <c r="S24" s="451">
        <f t="shared" si="2"/>
        <v>45417</v>
      </c>
    </row>
    <row r="25" spans="1:19" ht="45.75" customHeight="1" x14ac:dyDescent="0.35">
      <c r="A25" s="386">
        <v>23</v>
      </c>
      <c r="B25" s="398" t="s">
        <v>838</v>
      </c>
      <c r="C25" s="103" t="s">
        <v>839</v>
      </c>
      <c r="D25" s="103" t="s">
        <v>0</v>
      </c>
      <c r="E25" s="103" t="s">
        <v>803</v>
      </c>
      <c r="F25" s="105" t="s">
        <v>30</v>
      </c>
      <c r="G25" s="105" t="s">
        <v>24</v>
      </c>
      <c r="H25" s="388">
        <v>100000</v>
      </c>
      <c r="I25" s="105" t="s">
        <v>831</v>
      </c>
      <c r="J25" s="451">
        <v>45380</v>
      </c>
      <c r="K25" s="451">
        <f t="shared" si="0"/>
        <v>45385</v>
      </c>
      <c r="L25" s="451">
        <f t="shared" si="4"/>
        <v>45399</v>
      </c>
      <c r="M25" s="451">
        <f t="shared" si="5"/>
        <v>45404</v>
      </c>
      <c r="N25" s="451">
        <f t="shared" si="3"/>
        <v>45407</v>
      </c>
      <c r="O25" s="451" t="s">
        <v>33</v>
      </c>
      <c r="P25" s="451" t="s">
        <v>33</v>
      </c>
      <c r="Q25" s="451" t="s">
        <v>33</v>
      </c>
      <c r="R25" s="451">
        <f t="shared" si="1"/>
        <v>45412</v>
      </c>
      <c r="S25" s="451">
        <f t="shared" si="2"/>
        <v>45417</v>
      </c>
    </row>
    <row r="26" spans="1:19" ht="48" customHeight="1" x14ac:dyDescent="0.35">
      <c r="A26" s="106">
        <v>24</v>
      </c>
      <c r="B26" s="372" t="s">
        <v>840</v>
      </c>
      <c r="C26" s="103" t="s">
        <v>841</v>
      </c>
      <c r="D26" s="103" t="s">
        <v>0</v>
      </c>
      <c r="E26" s="103" t="s">
        <v>803</v>
      </c>
      <c r="F26" s="105" t="s">
        <v>30</v>
      </c>
      <c r="G26" s="105" t="s">
        <v>24</v>
      </c>
      <c r="H26" s="388">
        <v>60000</v>
      </c>
      <c r="I26" s="105" t="s">
        <v>831</v>
      </c>
      <c r="J26" s="451">
        <v>45380</v>
      </c>
      <c r="K26" s="451">
        <f t="shared" si="0"/>
        <v>45385</v>
      </c>
      <c r="L26" s="451">
        <f t="shared" si="4"/>
        <v>45399</v>
      </c>
      <c r="M26" s="451">
        <f t="shared" si="5"/>
        <v>45404</v>
      </c>
      <c r="N26" s="451">
        <f t="shared" si="3"/>
        <v>45407</v>
      </c>
      <c r="O26" s="451" t="s">
        <v>33</v>
      </c>
      <c r="P26" s="451" t="s">
        <v>33</v>
      </c>
      <c r="Q26" s="451" t="s">
        <v>33</v>
      </c>
      <c r="R26" s="451">
        <f t="shared" si="1"/>
        <v>45412</v>
      </c>
      <c r="S26" s="451">
        <f t="shared" si="2"/>
        <v>45417</v>
      </c>
    </row>
    <row r="27" spans="1:19" ht="31.5" customHeight="1" x14ac:dyDescent="0.35">
      <c r="A27" s="386">
        <v>25</v>
      </c>
      <c r="B27" s="396" t="s">
        <v>842</v>
      </c>
      <c r="C27" s="103" t="s">
        <v>843</v>
      </c>
      <c r="D27" s="103" t="s">
        <v>0</v>
      </c>
      <c r="E27" s="103" t="s">
        <v>803</v>
      </c>
      <c r="F27" s="105" t="s">
        <v>30</v>
      </c>
      <c r="G27" s="105" t="s">
        <v>24</v>
      </c>
      <c r="H27" s="388">
        <v>30000</v>
      </c>
      <c r="I27" s="105" t="s">
        <v>844</v>
      </c>
      <c r="J27" s="451">
        <v>45380</v>
      </c>
      <c r="K27" s="451">
        <f t="shared" si="0"/>
        <v>45385</v>
      </c>
      <c r="L27" s="451">
        <f t="shared" si="4"/>
        <v>45399</v>
      </c>
      <c r="M27" s="451">
        <f t="shared" si="5"/>
        <v>45404</v>
      </c>
      <c r="N27" s="451">
        <f t="shared" si="3"/>
        <v>45407</v>
      </c>
      <c r="O27" s="451" t="s">
        <v>33</v>
      </c>
      <c r="P27" s="451" t="s">
        <v>33</v>
      </c>
      <c r="Q27" s="451" t="s">
        <v>33</v>
      </c>
      <c r="R27" s="451">
        <f t="shared" si="1"/>
        <v>45412</v>
      </c>
      <c r="S27" s="451">
        <f t="shared" si="2"/>
        <v>45417</v>
      </c>
    </row>
    <row r="28" spans="1:19" ht="18" customHeight="1" x14ac:dyDescent="0.35">
      <c r="A28" s="106">
        <v>26</v>
      </c>
      <c r="B28" s="396" t="s">
        <v>845</v>
      </c>
      <c r="C28" s="103" t="s">
        <v>846</v>
      </c>
      <c r="D28" s="103" t="s">
        <v>0</v>
      </c>
      <c r="E28" s="103" t="s">
        <v>803</v>
      </c>
      <c r="F28" s="105" t="s">
        <v>30</v>
      </c>
      <c r="G28" s="105" t="s">
        <v>24</v>
      </c>
      <c r="H28" s="388">
        <v>15000</v>
      </c>
      <c r="I28" s="105" t="s">
        <v>149</v>
      </c>
      <c r="J28" s="451">
        <v>45380</v>
      </c>
      <c r="K28" s="451">
        <f t="shared" si="0"/>
        <v>45385</v>
      </c>
      <c r="L28" s="451">
        <f t="shared" si="4"/>
        <v>45399</v>
      </c>
      <c r="M28" s="451">
        <f t="shared" si="5"/>
        <v>45404</v>
      </c>
      <c r="N28" s="451">
        <f t="shared" si="3"/>
        <v>45407</v>
      </c>
      <c r="O28" s="451" t="s">
        <v>33</v>
      </c>
      <c r="P28" s="451" t="s">
        <v>33</v>
      </c>
      <c r="Q28" s="451" t="s">
        <v>33</v>
      </c>
      <c r="R28" s="451">
        <f t="shared" si="1"/>
        <v>45412</v>
      </c>
      <c r="S28" s="451">
        <f t="shared" si="2"/>
        <v>45417</v>
      </c>
    </row>
    <row r="29" spans="1:19" ht="31.5" customHeight="1" x14ac:dyDescent="0.35">
      <c r="A29" s="386">
        <v>27</v>
      </c>
      <c r="B29" s="380" t="s">
        <v>847</v>
      </c>
      <c r="C29" s="103" t="s">
        <v>848</v>
      </c>
      <c r="D29" s="103" t="s">
        <v>0</v>
      </c>
      <c r="E29" s="103" t="s">
        <v>803</v>
      </c>
      <c r="F29" s="105" t="s">
        <v>30</v>
      </c>
      <c r="G29" s="105" t="s">
        <v>24</v>
      </c>
      <c r="H29" s="388">
        <v>15000</v>
      </c>
      <c r="I29" s="105" t="s">
        <v>149</v>
      </c>
      <c r="J29" s="451">
        <v>45380</v>
      </c>
      <c r="K29" s="451">
        <f t="shared" si="0"/>
        <v>45385</v>
      </c>
      <c r="L29" s="451">
        <f t="shared" si="4"/>
        <v>45399</v>
      </c>
      <c r="M29" s="451">
        <f t="shared" si="5"/>
        <v>45404</v>
      </c>
      <c r="N29" s="451">
        <f t="shared" si="3"/>
        <v>45407</v>
      </c>
      <c r="O29" s="451" t="s">
        <v>33</v>
      </c>
      <c r="P29" s="451" t="s">
        <v>33</v>
      </c>
      <c r="Q29" s="451" t="s">
        <v>33</v>
      </c>
      <c r="R29" s="451">
        <f t="shared" si="1"/>
        <v>45412</v>
      </c>
      <c r="S29" s="451">
        <f t="shared" si="2"/>
        <v>45417</v>
      </c>
    </row>
    <row r="30" spans="1:19" ht="27" customHeight="1" x14ac:dyDescent="0.35">
      <c r="A30" s="106">
        <v>28</v>
      </c>
      <c r="B30" s="372" t="s">
        <v>849</v>
      </c>
      <c r="C30" s="103" t="s">
        <v>850</v>
      </c>
      <c r="D30" s="103" t="s">
        <v>0</v>
      </c>
      <c r="E30" s="103" t="s">
        <v>803</v>
      </c>
      <c r="F30" s="105" t="s">
        <v>30</v>
      </c>
      <c r="G30" s="105" t="s">
        <v>24</v>
      </c>
      <c r="H30" s="388">
        <v>30000</v>
      </c>
      <c r="I30" s="105" t="s">
        <v>831</v>
      </c>
      <c r="J30" s="451">
        <v>45380</v>
      </c>
      <c r="K30" s="451">
        <f t="shared" si="0"/>
        <v>45385</v>
      </c>
      <c r="L30" s="451">
        <f t="shared" si="4"/>
        <v>45399</v>
      </c>
      <c r="M30" s="451">
        <f t="shared" si="5"/>
        <v>45404</v>
      </c>
      <c r="N30" s="451">
        <f t="shared" si="3"/>
        <v>45407</v>
      </c>
      <c r="O30" s="451" t="s">
        <v>33</v>
      </c>
      <c r="P30" s="451" t="s">
        <v>33</v>
      </c>
      <c r="Q30" s="451" t="s">
        <v>33</v>
      </c>
      <c r="R30" s="451">
        <f t="shared" si="1"/>
        <v>45412</v>
      </c>
      <c r="S30" s="451">
        <f t="shared" si="2"/>
        <v>45417</v>
      </c>
    </row>
    <row r="31" spans="1:19" ht="29.25" customHeight="1" x14ac:dyDescent="0.35">
      <c r="A31" s="386">
        <v>29</v>
      </c>
      <c r="B31" s="396" t="s">
        <v>851</v>
      </c>
      <c r="C31" s="103" t="s">
        <v>852</v>
      </c>
      <c r="D31" s="103" t="s">
        <v>0</v>
      </c>
      <c r="E31" s="103" t="s">
        <v>803</v>
      </c>
      <c r="F31" s="105" t="s">
        <v>30</v>
      </c>
      <c r="G31" s="105" t="s">
        <v>24</v>
      </c>
      <c r="H31" s="388">
        <v>300000</v>
      </c>
      <c r="I31" s="105" t="s">
        <v>831</v>
      </c>
      <c r="J31" s="451">
        <v>45380</v>
      </c>
      <c r="K31" s="451">
        <f t="shared" si="0"/>
        <v>45385</v>
      </c>
      <c r="L31" s="451">
        <f t="shared" si="4"/>
        <v>45399</v>
      </c>
      <c r="M31" s="451">
        <f t="shared" si="5"/>
        <v>45404</v>
      </c>
      <c r="N31" s="451">
        <f t="shared" si="3"/>
        <v>45407</v>
      </c>
      <c r="O31" s="451" t="s">
        <v>33</v>
      </c>
      <c r="P31" s="451" t="s">
        <v>33</v>
      </c>
      <c r="Q31" s="451" t="s">
        <v>33</v>
      </c>
      <c r="R31" s="451">
        <f t="shared" si="1"/>
        <v>45412</v>
      </c>
      <c r="S31" s="451">
        <f t="shared" si="2"/>
        <v>45417</v>
      </c>
    </row>
    <row r="32" spans="1:19" ht="32.25" customHeight="1" x14ac:dyDescent="0.35">
      <c r="A32" s="106">
        <v>30</v>
      </c>
      <c r="B32" s="396" t="s">
        <v>853</v>
      </c>
      <c r="C32" s="103" t="s">
        <v>854</v>
      </c>
      <c r="D32" s="141" t="s">
        <v>0</v>
      </c>
      <c r="E32" s="103" t="s">
        <v>803</v>
      </c>
      <c r="F32" s="105" t="s">
        <v>30</v>
      </c>
      <c r="G32" s="105" t="s">
        <v>24</v>
      </c>
      <c r="H32" s="388">
        <v>350000</v>
      </c>
      <c r="I32" s="105" t="s">
        <v>831</v>
      </c>
      <c r="J32" s="451">
        <v>45380</v>
      </c>
      <c r="K32" s="451">
        <f t="shared" si="0"/>
        <v>45385</v>
      </c>
      <c r="L32" s="451">
        <f t="shared" si="4"/>
        <v>45399</v>
      </c>
      <c r="M32" s="451">
        <f t="shared" si="5"/>
        <v>45404</v>
      </c>
      <c r="N32" s="451">
        <f t="shared" si="3"/>
        <v>45407</v>
      </c>
      <c r="O32" s="451" t="s">
        <v>33</v>
      </c>
      <c r="P32" s="451" t="s">
        <v>33</v>
      </c>
      <c r="Q32" s="451" t="s">
        <v>33</v>
      </c>
      <c r="R32" s="451">
        <f t="shared" si="1"/>
        <v>45412</v>
      </c>
      <c r="S32" s="451">
        <f t="shared" si="2"/>
        <v>45417</v>
      </c>
    </row>
    <row r="33" spans="1:19" ht="18" customHeight="1" x14ac:dyDescent="0.35">
      <c r="A33" s="386">
        <v>31</v>
      </c>
      <c r="B33" s="396" t="s">
        <v>855</v>
      </c>
      <c r="C33" s="103" t="s">
        <v>856</v>
      </c>
      <c r="D33" s="103" t="s">
        <v>0</v>
      </c>
      <c r="E33" s="103" t="s">
        <v>803</v>
      </c>
      <c r="F33" s="105" t="s">
        <v>30</v>
      </c>
      <c r="G33" s="105" t="s">
        <v>24</v>
      </c>
      <c r="H33" s="388">
        <v>15000</v>
      </c>
      <c r="I33" s="105" t="s">
        <v>149</v>
      </c>
      <c r="J33" s="451">
        <v>45386</v>
      </c>
      <c r="K33" s="451">
        <f t="shared" si="0"/>
        <v>45391</v>
      </c>
      <c r="L33" s="451">
        <f t="shared" si="4"/>
        <v>45405</v>
      </c>
      <c r="M33" s="451">
        <f t="shared" si="5"/>
        <v>45410</v>
      </c>
      <c r="N33" s="451">
        <f t="shared" si="3"/>
        <v>45413</v>
      </c>
      <c r="O33" s="451" t="s">
        <v>33</v>
      </c>
      <c r="P33" s="451" t="s">
        <v>33</v>
      </c>
      <c r="Q33" s="451" t="s">
        <v>33</v>
      </c>
      <c r="R33" s="451">
        <f t="shared" si="1"/>
        <v>45418</v>
      </c>
      <c r="S33" s="451">
        <f t="shared" si="2"/>
        <v>45423</v>
      </c>
    </row>
    <row r="34" spans="1:19" ht="24" customHeight="1" x14ac:dyDescent="0.35">
      <c r="A34" s="106">
        <v>32</v>
      </c>
      <c r="B34" s="396" t="s">
        <v>857</v>
      </c>
      <c r="C34" s="103" t="s">
        <v>858</v>
      </c>
      <c r="D34" s="103" t="s">
        <v>0</v>
      </c>
      <c r="E34" s="103" t="s">
        <v>803</v>
      </c>
      <c r="F34" s="105" t="s">
        <v>30</v>
      </c>
      <c r="G34" s="105" t="s">
        <v>24</v>
      </c>
      <c r="H34" s="388">
        <v>15000</v>
      </c>
      <c r="I34" s="105" t="s">
        <v>149</v>
      </c>
      <c r="J34" s="451">
        <v>45386</v>
      </c>
      <c r="K34" s="451">
        <f t="shared" si="0"/>
        <v>45391</v>
      </c>
      <c r="L34" s="451">
        <f t="shared" si="4"/>
        <v>45405</v>
      </c>
      <c r="M34" s="451">
        <f t="shared" si="5"/>
        <v>45410</v>
      </c>
      <c r="N34" s="451">
        <f t="shared" si="3"/>
        <v>45413</v>
      </c>
      <c r="O34" s="451" t="s">
        <v>33</v>
      </c>
      <c r="P34" s="451" t="s">
        <v>33</v>
      </c>
      <c r="Q34" s="451" t="s">
        <v>33</v>
      </c>
      <c r="R34" s="451">
        <f t="shared" si="1"/>
        <v>45418</v>
      </c>
      <c r="S34" s="451">
        <f t="shared" si="2"/>
        <v>45423</v>
      </c>
    </row>
    <row r="35" spans="1:19" ht="33.75" customHeight="1" x14ac:dyDescent="0.35">
      <c r="A35" s="386">
        <v>33</v>
      </c>
      <c r="B35" s="396" t="s">
        <v>859</v>
      </c>
      <c r="C35" s="103" t="s">
        <v>860</v>
      </c>
      <c r="D35" s="103" t="s">
        <v>0</v>
      </c>
      <c r="E35" s="103" t="s">
        <v>803</v>
      </c>
      <c r="F35" s="105" t="s">
        <v>30</v>
      </c>
      <c r="G35" s="105" t="s">
        <v>24</v>
      </c>
      <c r="H35" s="388">
        <v>15000</v>
      </c>
      <c r="I35" s="105" t="s">
        <v>861</v>
      </c>
      <c r="J35" s="451">
        <v>45416</v>
      </c>
      <c r="K35" s="451">
        <f t="shared" si="0"/>
        <v>45421</v>
      </c>
      <c r="L35" s="451">
        <f t="shared" si="4"/>
        <v>45435</v>
      </c>
      <c r="M35" s="451">
        <f t="shared" si="5"/>
        <v>45440</v>
      </c>
      <c r="N35" s="451">
        <f t="shared" si="3"/>
        <v>45443</v>
      </c>
      <c r="O35" s="451" t="s">
        <v>33</v>
      </c>
      <c r="P35" s="451" t="s">
        <v>33</v>
      </c>
      <c r="Q35" s="451" t="s">
        <v>33</v>
      </c>
      <c r="R35" s="451">
        <f t="shared" si="1"/>
        <v>45448</v>
      </c>
      <c r="S35" s="451">
        <f t="shared" si="2"/>
        <v>45453</v>
      </c>
    </row>
    <row r="36" spans="1:19" ht="27" customHeight="1" x14ac:dyDescent="0.35">
      <c r="A36" s="106">
        <v>34</v>
      </c>
      <c r="B36" s="396" t="s">
        <v>862</v>
      </c>
      <c r="C36" s="103" t="s">
        <v>863</v>
      </c>
      <c r="D36" s="103" t="s">
        <v>0</v>
      </c>
      <c r="E36" s="103" t="s">
        <v>803</v>
      </c>
      <c r="F36" s="105" t="s">
        <v>30</v>
      </c>
      <c r="G36" s="105" t="s">
        <v>24</v>
      </c>
      <c r="H36" s="388">
        <v>70000</v>
      </c>
      <c r="I36" s="105" t="s">
        <v>154</v>
      </c>
      <c r="J36" s="451">
        <v>45416</v>
      </c>
      <c r="K36" s="451">
        <f t="shared" si="0"/>
        <v>45421</v>
      </c>
      <c r="L36" s="451">
        <f t="shared" si="4"/>
        <v>45435</v>
      </c>
      <c r="M36" s="451">
        <f t="shared" si="5"/>
        <v>45440</v>
      </c>
      <c r="N36" s="451">
        <f t="shared" si="3"/>
        <v>45443</v>
      </c>
      <c r="O36" s="451" t="s">
        <v>33</v>
      </c>
      <c r="P36" s="451" t="s">
        <v>33</v>
      </c>
      <c r="Q36" s="451" t="s">
        <v>33</v>
      </c>
      <c r="R36" s="451">
        <f t="shared" si="1"/>
        <v>45448</v>
      </c>
      <c r="S36" s="451">
        <f t="shared" si="2"/>
        <v>45453</v>
      </c>
    </row>
    <row r="37" spans="1:19" ht="33" customHeight="1" x14ac:dyDescent="0.35">
      <c r="A37" s="386">
        <v>35</v>
      </c>
      <c r="B37" s="396" t="s">
        <v>864</v>
      </c>
      <c r="C37" s="103" t="s">
        <v>865</v>
      </c>
      <c r="D37" s="105" t="s">
        <v>0</v>
      </c>
      <c r="E37" s="103" t="s">
        <v>803</v>
      </c>
      <c r="F37" s="105" t="s">
        <v>30</v>
      </c>
      <c r="G37" s="105" t="s">
        <v>24</v>
      </c>
      <c r="H37" s="388">
        <v>15000</v>
      </c>
      <c r="I37" s="105" t="s">
        <v>861</v>
      </c>
      <c r="J37" s="451">
        <v>45416</v>
      </c>
      <c r="K37" s="451">
        <f t="shared" si="0"/>
        <v>45421</v>
      </c>
      <c r="L37" s="451">
        <f t="shared" si="4"/>
        <v>45435</v>
      </c>
      <c r="M37" s="451">
        <f t="shared" si="5"/>
        <v>45440</v>
      </c>
      <c r="N37" s="451">
        <f t="shared" si="3"/>
        <v>45443</v>
      </c>
      <c r="O37" s="451" t="s">
        <v>33</v>
      </c>
      <c r="P37" s="451" t="s">
        <v>33</v>
      </c>
      <c r="Q37" s="451" t="s">
        <v>33</v>
      </c>
      <c r="R37" s="451">
        <f t="shared" si="1"/>
        <v>45448</v>
      </c>
      <c r="S37" s="451">
        <f t="shared" si="2"/>
        <v>45453</v>
      </c>
    </row>
    <row r="38" spans="1:19" ht="30.75" customHeight="1" x14ac:dyDescent="0.35">
      <c r="A38" s="106">
        <v>36</v>
      </c>
      <c r="B38" s="398" t="s">
        <v>866</v>
      </c>
      <c r="C38" s="103" t="s">
        <v>867</v>
      </c>
      <c r="D38" s="105" t="s">
        <v>0</v>
      </c>
      <c r="E38" s="103" t="s">
        <v>803</v>
      </c>
      <c r="F38" s="105" t="s">
        <v>30</v>
      </c>
      <c r="G38" s="105" t="s">
        <v>24</v>
      </c>
      <c r="H38" s="388">
        <v>700000</v>
      </c>
      <c r="I38" s="105" t="s">
        <v>844</v>
      </c>
      <c r="J38" s="451">
        <v>45416</v>
      </c>
      <c r="K38" s="451">
        <f t="shared" si="0"/>
        <v>45421</v>
      </c>
      <c r="L38" s="451">
        <f t="shared" si="4"/>
        <v>45435</v>
      </c>
      <c r="M38" s="451">
        <f t="shared" si="5"/>
        <v>45440</v>
      </c>
      <c r="N38" s="451">
        <f t="shared" si="3"/>
        <v>45443</v>
      </c>
      <c r="O38" s="451" t="s">
        <v>33</v>
      </c>
      <c r="P38" s="451" t="s">
        <v>33</v>
      </c>
      <c r="Q38" s="451" t="s">
        <v>33</v>
      </c>
      <c r="R38" s="451">
        <f t="shared" si="1"/>
        <v>45448</v>
      </c>
      <c r="S38" s="451">
        <f t="shared" si="2"/>
        <v>45453</v>
      </c>
    </row>
    <row r="39" spans="1:19" ht="30.75" customHeight="1" x14ac:dyDescent="0.35">
      <c r="A39" s="386">
        <v>37</v>
      </c>
      <c r="B39" s="372" t="s">
        <v>868</v>
      </c>
      <c r="C39" s="103" t="s">
        <v>869</v>
      </c>
      <c r="D39" s="393" t="s">
        <v>0</v>
      </c>
      <c r="E39" s="107" t="s">
        <v>803</v>
      </c>
      <c r="F39" s="105" t="s">
        <v>30</v>
      </c>
      <c r="G39" s="105" t="s">
        <v>24</v>
      </c>
      <c r="H39" s="388">
        <v>30000</v>
      </c>
      <c r="I39" s="105" t="s">
        <v>861</v>
      </c>
      <c r="J39" s="451">
        <v>45449</v>
      </c>
      <c r="K39" s="451">
        <f t="shared" si="0"/>
        <v>45454</v>
      </c>
      <c r="L39" s="451">
        <f t="shared" si="4"/>
        <v>45468</v>
      </c>
      <c r="M39" s="451">
        <f t="shared" si="5"/>
        <v>45473</v>
      </c>
      <c r="N39" s="451">
        <f t="shared" si="3"/>
        <v>45476</v>
      </c>
      <c r="O39" s="451" t="s">
        <v>33</v>
      </c>
      <c r="P39" s="451" t="s">
        <v>33</v>
      </c>
      <c r="Q39" s="451" t="s">
        <v>33</v>
      </c>
      <c r="R39" s="451">
        <f t="shared" si="1"/>
        <v>45481</v>
      </c>
      <c r="S39" s="451">
        <f t="shared" si="2"/>
        <v>45486</v>
      </c>
    </row>
    <row r="40" spans="1:19" ht="30" customHeight="1" x14ac:dyDescent="0.35">
      <c r="A40" s="106">
        <v>38</v>
      </c>
      <c r="B40" s="396" t="s">
        <v>870</v>
      </c>
      <c r="C40" s="103" t="s">
        <v>871</v>
      </c>
      <c r="D40" s="395" t="s">
        <v>0</v>
      </c>
      <c r="E40" s="107" t="s">
        <v>803</v>
      </c>
      <c r="F40" s="105" t="s">
        <v>30</v>
      </c>
      <c r="G40" s="105" t="s">
        <v>24</v>
      </c>
      <c r="H40" s="388">
        <v>45000</v>
      </c>
      <c r="I40" s="105" t="s">
        <v>154</v>
      </c>
      <c r="J40" s="451">
        <v>45449</v>
      </c>
      <c r="K40" s="451">
        <f t="shared" si="0"/>
        <v>45454</v>
      </c>
      <c r="L40" s="451">
        <f t="shared" si="4"/>
        <v>45468</v>
      </c>
      <c r="M40" s="451">
        <f t="shared" si="5"/>
        <v>45473</v>
      </c>
      <c r="N40" s="451">
        <f t="shared" si="3"/>
        <v>45476</v>
      </c>
      <c r="O40" s="451" t="s">
        <v>33</v>
      </c>
      <c r="P40" s="451" t="s">
        <v>33</v>
      </c>
      <c r="Q40" s="451" t="s">
        <v>33</v>
      </c>
      <c r="R40" s="451">
        <f t="shared" si="1"/>
        <v>45481</v>
      </c>
      <c r="S40" s="451">
        <f t="shared" si="2"/>
        <v>45486</v>
      </c>
    </row>
    <row r="41" spans="1:19" ht="32.25" customHeight="1" x14ac:dyDescent="0.35">
      <c r="A41" s="386">
        <v>39</v>
      </c>
      <c r="B41" s="396" t="s">
        <v>872</v>
      </c>
      <c r="C41" s="103" t="s">
        <v>873</v>
      </c>
      <c r="D41" s="103" t="s">
        <v>0</v>
      </c>
      <c r="E41" s="103" t="s">
        <v>803</v>
      </c>
      <c r="F41" s="105" t="s">
        <v>30</v>
      </c>
      <c r="G41" s="105" t="s">
        <v>24</v>
      </c>
      <c r="H41" s="388">
        <v>15000</v>
      </c>
      <c r="I41" s="105" t="s">
        <v>861</v>
      </c>
      <c r="J41" s="451">
        <v>45478</v>
      </c>
      <c r="K41" s="451">
        <f t="shared" si="0"/>
        <v>45483</v>
      </c>
      <c r="L41" s="451">
        <f t="shared" si="4"/>
        <v>45497</v>
      </c>
      <c r="M41" s="451">
        <f t="shared" si="5"/>
        <v>45502</v>
      </c>
      <c r="N41" s="451">
        <f t="shared" si="3"/>
        <v>45505</v>
      </c>
      <c r="O41" s="451" t="s">
        <v>33</v>
      </c>
      <c r="P41" s="451" t="s">
        <v>33</v>
      </c>
      <c r="Q41" s="451" t="s">
        <v>33</v>
      </c>
      <c r="R41" s="451">
        <f t="shared" si="1"/>
        <v>45510</v>
      </c>
      <c r="S41" s="451">
        <f t="shared" si="2"/>
        <v>45515</v>
      </c>
    </row>
    <row r="42" spans="1:19" ht="32.25" customHeight="1" x14ac:dyDescent="0.35">
      <c r="A42" s="106">
        <v>40</v>
      </c>
      <c r="B42" s="396" t="s">
        <v>874</v>
      </c>
      <c r="C42" s="103" t="s">
        <v>875</v>
      </c>
      <c r="D42" s="103" t="s">
        <v>0</v>
      </c>
      <c r="E42" s="103" t="s">
        <v>803</v>
      </c>
      <c r="F42" s="105" t="s">
        <v>30</v>
      </c>
      <c r="G42" s="105" t="s">
        <v>24</v>
      </c>
      <c r="H42" s="388">
        <v>50000</v>
      </c>
      <c r="I42" s="105" t="s">
        <v>154</v>
      </c>
      <c r="J42" s="451">
        <v>45478</v>
      </c>
      <c r="K42" s="451">
        <f t="shared" si="0"/>
        <v>45483</v>
      </c>
      <c r="L42" s="451">
        <f t="shared" si="4"/>
        <v>45497</v>
      </c>
      <c r="M42" s="451">
        <f t="shared" si="5"/>
        <v>45502</v>
      </c>
      <c r="N42" s="451">
        <f t="shared" si="3"/>
        <v>45505</v>
      </c>
      <c r="O42" s="451" t="s">
        <v>33</v>
      </c>
      <c r="P42" s="451" t="s">
        <v>33</v>
      </c>
      <c r="Q42" s="451" t="s">
        <v>33</v>
      </c>
      <c r="R42" s="451">
        <f t="shared" si="1"/>
        <v>45510</v>
      </c>
      <c r="S42" s="451">
        <f t="shared" si="2"/>
        <v>45515</v>
      </c>
    </row>
    <row r="43" spans="1:19" ht="31.5" customHeight="1" x14ac:dyDescent="0.35">
      <c r="A43" s="386">
        <v>41</v>
      </c>
      <c r="B43" s="396" t="s">
        <v>876</v>
      </c>
      <c r="C43" s="103" t="s">
        <v>877</v>
      </c>
      <c r="D43" s="103" t="s">
        <v>0</v>
      </c>
      <c r="E43" s="103" t="s">
        <v>803</v>
      </c>
      <c r="F43" s="105" t="s">
        <v>30</v>
      </c>
      <c r="G43" s="105" t="s">
        <v>24</v>
      </c>
      <c r="H43" s="388">
        <v>50000</v>
      </c>
      <c r="I43" s="105" t="s">
        <v>154</v>
      </c>
      <c r="J43" s="451">
        <v>45478</v>
      </c>
      <c r="K43" s="451">
        <f t="shared" si="0"/>
        <v>45483</v>
      </c>
      <c r="L43" s="451">
        <f t="shared" si="4"/>
        <v>45497</v>
      </c>
      <c r="M43" s="451">
        <f t="shared" si="5"/>
        <v>45502</v>
      </c>
      <c r="N43" s="451">
        <f t="shared" si="3"/>
        <v>45505</v>
      </c>
      <c r="O43" s="451" t="s">
        <v>33</v>
      </c>
      <c r="P43" s="451" t="s">
        <v>33</v>
      </c>
      <c r="Q43" s="451" t="s">
        <v>33</v>
      </c>
      <c r="R43" s="451">
        <f t="shared" si="1"/>
        <v>45510</v>
      </c>
      <c r="S43" s="451">
        <f t="shared" si="2"/>
        <v>45515</v>
      </c>
    </row>
    <row r="44" spans="1:19" ht="30.75" customHeight="1" x14ac:dyDescent="0.35">
      <c r="A44" s="106">
        <v>42</v>
      </c>
      <c r="B44" s="143" t="s">
        <v>878</v>
      </c>
      <c r="C44" s="103" t="s">
        <v>879</v>
      </c>
      <c r="D44" s="105" t="s">
        <v>0</v>
      </c>
      <c r="E44" s="103" t="s">
        <v>803</v>
      </c>
      <c r="F44" s="105" t="s">
        <v>30</v>
      </c>
      <c r="G44" s="105" t="s">
        <v>24</v>
      </c>
      <c r="H44" s="388">
        <v>150000</v>
      </c>
      <c r="I44" s="105" t="s">
        <v>154</v>
      </c>
      <c r="J44" s="451">
        <v>45509</v>
      </c>
      <c r="K44" s="451">
        <f t="shared" si="0"/>
        <v>45514</v>
      </c>
      <c r="L44" s="451">
        <f t="shared" si="4"/>
        <v>45528</v>
      </c>
      <c r="M44" s="451">
        <f t="shared" si="5"/>
        <v>45533</v>
      </c>
      <c r="N44" s="451">
        <f t="shared" si="3"/>
        <v>45536</v>
      </c>
      <c r="O44" s="451" t="s">
        <v>33</v>
      </c>
      <c r="P44" s="451" t="s">
        <v>33</v>
      </c>
      <c r="Q44" s="451" t="s">
        <v>33</v>
      </c>
      <c r="R44" s="451">
        <f t="shared" si="1"/>
        <v>45541</v>
      </c>
      <c r="S44" s="451">
        <f t="shared" si="2"/>
        <v>45546</v>
      </c>
    </row>
    <row r="45" spans="1:19" ht="22.5" customHeight="1" x14ac:dyDescent="0.35">
      <c r="A45" s="386">
        <v>43</v>
      </c>
      <c r="B45" s="372" t="s">
        <v>880</v>
      </c>
      <c r="C45" s="103" t="s">
        <v>881</v>
      </c>
      <c r="D45" s="105" t="s">
        <v>0</v>
      </c>
      <c r="E45" s="103" t="s">
        <v>803</v>
      </c>
      <c r="F45" s="105" t="s">
        <v>30</v>
      </c>
      <c r="G45" s="105" t="s">
        <v>24</v>
      </c>
      <c r="H45" s="388">
        <v>20000</v>
      </c>
      <c r="I45" s="105" t="s">
        <v>154</v>
      </c>
      <c r="J45" s="451">
        <v>45509</v>
      </c>
      <c r="K45" s="451">
        <f t="shared" si="0"/>
        <v>45514</v>
      </c>
      <c r="L45" s="451">
        <f t="shared" si="4"/>
        <v>45528</v>
      </c>
      <c r="M45" s="451">
        <f t="shared" si="5"/>
        <v>45533</v>
      </c>
      <c r="N45" s="451">
        <f t="shared" si="3"/>
        <v>45536</v>
      </c>
      <c r="O45" s="451" t="s">
        <v>33</v>
      </c>
      <c r="P45" s="451" t="s">
        <v>33</v>
      </c>
      <c r="Q45" s="451" t="s">
        <v>33</v>
      </c>
      <c r="R45" s="451">
        <f t="shared" si="1"/>
        <v>45541</v>
      </c>
      <c r="S45" s="451">
        <f t="shared" si="2"/>
        <v>45546</v>
      </c>
    </row>
    <row r="46" spans="1:19" ht="40.5" customHeight="1" x14ac:dyDescent="0.35">
      <c r="A46" s="106">
        <v>44</v>
      </c>
      <c r="B46" s="143" t="s">
        <v>882</v>
      </c>
      <c r="C46" s="103" t="s">
        <v>883</v>
      </c>
      <c r="D46" s="105" t="s">
        <v>0</v>
      </c>
      <c r="E46" s="103" t="s">
        <v>803</v>
      </c>
      <c r="F46" s="105" t="s">
        <v>30</v>
      </c>
      <c r="G46" s="105" t="s">
        <v>24</v>
      </c>
      <c r="H46" s="388">
        <v>50000</v>
      </c>
      <c r="I46" s="105" t="s">
        <v>154</v>
      </c>
      <c r="J46" s="451">
        <v>45540</v>
      </c>
      <c r="K46" s="451">
        <f t="shared" si="0"/>
        <v>45545</v>
      </c>
      <c r="L46" s="451">
        <f t="shared" si="4"/>
        <v>45559</v>
      </c>
      <c r="M46" s="451">
        <f t="shared" si="5"/>
        <v>45564</v>
      </c>
      <c r="N46" s="451">
        <f t="shared" si="3"/>
        <v>45567</v>
      </c>
      <c r="O46" s="451" t="s">
        <v>33</v>
      </c>
      <c r="P46" s="451" t="s">
        <v>33</v>
      </c>
      <c r="Q46" s="451" t="s">
        <v>33</v>
      </c>
      <c r="R46" s="451">
        <f t="shared" si="1"/>
        <v>45572</v>
      </c>
      <c r="S46" s="451">
        <f t="shared" si="2"/>
        <v>45577</v>
      </c>
    </row>
    <row r="47" spans="1:19" ht="30" customHeight="1" x14ac:dyDescent="0.35">
      <c r="A47" s="386">
        <v>45</v>
      </c>
      <c r="B47" s="380" t="s">
        <v>884</v>
      </c>
      <c r="C47" s="103" t="s">
        <v>885</v>
      </c>
      <c r="D47" s="105" t="s">
        <v>0</v>
      </c>
      <c r="E47" s="103" t="s">
        <v>803</v>
      </c>
      <c r="F47" s="105" t="s">
        <v>30</v>
      </c>
      <c r="G47" s="105" t="s">
        <v>24</v>
      </c>
      <c r="H47" s="388">
        <v>15000</v>
      </c>
      <c r="I47" s="105" t="s">
        <v>861</v>
      </c>
      <c r="J47" s="451">
        <v>45540</v>
      </c>
      <c r="K47" s="451">
        <f t="shared" si="0"/>
        <v>45545</v>
      </c>
      <c r="L47" s="451">
        <f t="shared" si="4"/>
        <v>45559</v>
      </c>
      <c r="M47" s="451">
        <f t="shared" si="5"/>
        <v>45564</v>
      </c>
      <c r="N47" s="451">
        <f t="shared" si="3"/>
        <v>45567</v>
      </c>
      <c r="O47" s="451" t="s">
        <v>33</v>
      </c>
      <c r="P47" s="451" t="s">
        <v>33</v>
      </c>
      <c r="Q47" s="451" t="s">
        <v>33</v>
      </c>
      <c r="R47" s="451">
        <f t="shared" si="1"/>
        <v>45572</v>
      </c>
      <c r="S47" s="451">
        <f t="shared" si="2"/>
        <v>45577</v>
      </c>
    </row>
    <row r="48" spans="1:19" ht="34.5" customHeight="1" x14ac:dyDescent="0.35">
      <c r="A48" s="106">
        <v>46</v>
      </c>
      <c r="B48" s="372" t="s">
        <v>886</v>
      </c>
      <c r="C48" s="103" t="s">
        <v>887</v>
      </c>
      <c r="D48" s="105" t="s">
        <v>0</v>
      </c>
      <c r="E48" s="103" t="s">
        <v>803</v>
      </c>
      <c r="F48" s="105" t="s">
        <v>30</v>
      </c>
      <c r="G48" s="105" t="s">
        <v>24</v>
      </c>
      <c r="H48" s="402">
        <v>150000</v>
      </c>
      <c r="I48" s="105" t="s">
        <v>154</v>
      </c>
      <c r="J48" s="451">
        <v>45570</v>
      </c>
      <c r="K48" s="451">
        <f t="shared" si="0"/>
        <v>45575</v>
      </c>
      <c r="L48" s="451">
        <f t="shared" si="4"/>
        <v>45589</v>
      </c>
      <c r="M48" s="451">
        <f t="shared" si="5"/>
        <v>45594</v>
      </c>
      <c r="N48" s="451">
        <f t="shared" si="3"/>
        <v>45597</v>
      </c>
      <c r="O48" s="451" t="s">
        <v>33</v>
      </c>
      <c r="P48" s="451" t="s">
        <v>33</v>
      </c>
      <c r="Q48" s="451" t="s">
        <v>33</v>
      </c>
      <c r="R48" s="451">
        <f t="shared" si="1"/>
        <v>45602</v>
      </c>
      <c r="S48" s="451">
        <f t="shared" si="2"/>
        <v>45607</v>
      </c>
    </row>
    <row r="49" spans="1:19" ht="33.75" customHeight="1" x14ac:dyDescent="0.35">
      <c r="A49" s="386">
        <v>47</v>
      </c>
      <c r="B49" s="396" t="s">
        <v>888</v>
      </c>
      <c r="C49" s="103" t="s">
        <v>889</v>
      </c>
      <c r="D49" s="105" t="s">
        <v>0</v>
      </c>
      <c r="E49" s="103" t="s">
        <v>803</v>
      </c>
      <c r="F49" s="105" t="s">
        <v>30</v>
      </c>
      <c r="G49" s="105" t="s">
        <v>24</v>
      </c>
      <c r="H49" s="388">
        <v>25000</v>
      </c>
      <c r="I49" s="105" t="s">
        <v>154</v>
      </c>
      <c r="J49" s="451">
        <v>45570</v>
      </c>
      <c r="K49" s="451">
        <f t="shared" si="0"/>
        <v>45575</v>
      </c>
      <c r="L49" s="451">
        <f t="shared" si="4"/>
        <v>45589</v>
      </c>
      <c r="M49" s="451">
        <f t="shared" si="5"/>
        <v>45594</v>
      </c>
      <c r="N49" s="451">
        <f t="shared" si="3"/>
        <v>45597</v>
      </c>
      <c r="O49" s="451" t="s">
        <v>33</v>
      </c>
      <c r="P49" s="451" t="s">
        <v>33</v>
      </c>
      <c r="Q49" s="451" t="s">
        <v>33</v>
      </c>
      <c r="R49" s="451">
        <f t="shared" si="1"/>
        <v>45602</v>
      </c>
      <c r="S49" s="451">
        <f t="shared" si="2"/>
        <v>45607</v>
      </c>
    </row>
    <row r="50" spans="1:19" ht="22.5" customHeight="1" x14ac:dyDescent="0.35">
      <c r="A50" s="106">
        <v>48</v>
      </c>
      <c r="B50" s="396" t="s">
        <v>890</v>
      </c>
      <c r="C50" s="103" t="s">
        <v>891</v>
      </c>
      <c r="D50" s="105" t="s">
        <v>0</v>
      </c>
      <c r="E50" s="103" t="s">
        <v>803</v>
      </c>
      <c r="F50" s="105" t="s">
        <v>30</v>
      </c>
      <c r="G50" s="105" t="s">
        <v>24</v>
      </c>
      <c r="H50" s="388">
        <v>40000</v>
      </c>
      <c r="I50" s="105" t="s">
        <v>154</v>
      </c>
      <c r="J50" s="451">
        <v>45380</v>
      </c>
      <c r="K50" s="451">
        <f t="shared" si="0"/>
        <v>45385</v>
      </c>
      <c r="L50" s="451">
        <f t="shared" si="4"/>
        <v>45399</v>
      </c>
      <c r="M50" s="451">
        <f t="shared" si="5"/>
        <v>45404</v>
      </c>
      <c r="N50" s="451">
        <f t="shared" si="3"/>
        <v>45407</v>
      </c>
      <c r="O50" s="451" t="s">
        <v>33</v>
      </c>
      <c r="P50" s="451" t="s">
        <v>33</v>
      </c>
      <c r="Q50" s="451" t="s">
        <v>33</v>
      </c>
      <c r="R50" s="451">
        <f t="shared" si="1"/>
        <v>45412</v>
      </c>
      <c r="S50" s="451">
        <f t="shared" si="2"/>
        <v>45417</v>
      </c>
    </row>
    <row r="51" spans="1:19" ht="27.75" customHeight="1" x14ac:dyDescent="0.35">
      <c r="A51" s="386">
        <v>49</v>
      </c>
      <c r="B51" s="396" t="s">
        <v>892</v>
      </c>
      <c r="C51" s="103" t="s">
        <v>893</v>
      </c>
      <c r="D51" s="105" t="s">
        <v>0</v>
      </c>
      <c r="E51" s="103" t="s">
        <v>803</v>
      </c>
      <c r="F51" s="105" t="s">
        <v>30</v>
      </c>
      <c r="G51" s="105" t="s">
        <v>24</v>
      </c>
      <c r="H51" s="388">
        <v>75000</v>
      </c>
      <c r="I51" s="105" t="s">
        <v>154</v>
      </c>
      <c r="J51" s="451">
        <v>45540</v>
      </c>
      <c r="K51" s="451">
        <f t="shared" si="0"/>
        <v>45545</v>
      </c>
      <c r="L51" s="451">
        <f t="shared" si="4"/>
        <v>45559</v>
      </c>
      <c r="M51" s="451">
        <f t="shared" si="5"/>
        <v>45564</v>
      </c>
      <c r="N51" s="451">
        <f t="shared" si="3"/>
        <v>45567</v>
      </c>
      <c r="O51" s="451" t="s">
        <v>33</v>
      </c>
      <c r="P51" s="451" t="s">
        <v>33</v>
      </c>
      <c r="Q51" s="451" t="s">
        <v>33</v>
      </c>
      <c r="R51" s="451">
        <f t="shared" si="1"/>
        <v>45572</v>
      </c>
      <c r="S51" s="451">
        <f t="shared" si="2"/>
        <v>45577</v>
      </c>
    </row>
    <row r="52" spans="1:19" ht="28.5" customHeight="1" x14ac:dyDescent="0.35">
      <c r="A52" s="106">
        <v>50</v>
      </c>
      <c r="B52" s="396" t="s">
        <v>894</v>
      </c>
      <c r="C52" s="103" t="s">
        <v>895</v>
      </c>
      <c r="D52" s="105" t="s">
        <v>0</v>
      </c>
      <c r="E52" s="103" t="s">
        <v>803</v>
      </c>
      <c r="F52" s="105" t="s">
        <v>30</v>
      </c>
      <c r="G52" s="105" t="s">
        <v>24</v>
      </c>
      <c r="H52" s="388">
        <v>150000</v>
      </c>
      <c r="I52" s="105" t="s">
        <v>861</v>
      </c>
      <c r="J52" s="451">
        <v>45380</v>
      </c>
      <c r="K52" s="451">
        <f t="shared" si="0"/>
        <v>45385</v>
      </c>
      <c r="L52" s="451">
        <f t="shared" si="4"/>
        <v>45399</v>
      </c>
      <c r="M52" s="451">
        <f t="shared" si="5"/>
        <v>45404</v>
      </c>
      <c r="N52" s="451">
        <f t="shared" si="3"/>
        <v>45407</v>
      </c>
      <c r="O52" s="451" t="s">
        <v>33</v>
      </c>
      <c r="P52" s="451" t="s">
        <v>33</v>
      </c>
      <c r="Q52" s="451" t="s">
        <v>33</v>
      </c>
      <c r="R52" s="451">
        <f t="shared" si="1"/>
        <v>45412</v>
      </c>
      <c r="S52" s="451">
        <f t="shared" si="2"/>
        <v>45417</v>
      </c>
    </row>
    <row r="53" spans="1:19" ht="27" customHeight="1" x14ac:dyDescent="0.35">
      <c r="A53" s="386">
        <v>51</v>
      </c>
      <c r="B53" s="396" t="s">
        <v>896</v>
      </c>
      <c r="C53" s="103" t="s">
        <v>897</v>
      </c>
      <c r="D53" s="105" t="s">
        <v>0</v>
      </c>
      <c r="E53" s="103" t="s">
        <v>803</v>
      </c>
      <c r="F53" s="105" t="s">
        <v>30</v>
      </c>
      <c r="G53" s="105" t="s">
        <v>24</v>
      </c>
      <c r="H53" s="388">
        <v>15000</v>
      </c>
      <c r="I53" s="105" t="s">
        <v>154</v>
      </c>
      <c r="J53" s="451">
        <v>45380</v>
      </c>
      <c r="K53" s="451">
        <f t="shared" si="0"/>
        <v>45385</v>
      </c>
      <c r="L53" s="451">
        <f t="shared" ref="L53:L84" si="6">K53+14</f>
        <v>45399</v>
      </c>
      <c r="M53" s="451">
        <f t="shared" ref="M53:M84" si="7">L53+5</f>
        <v>45404</v>
      </c>
      <c r="N53" s="451">
        <f t="shared" si="3"/>
        <v>45407</v>
      </c>
      <c r="O53" s="451" t="s">
        <v>33</v>
      </c>
      <c r="P53" s="451" t="s">
        <v>33</v>
      </c>
      <c r="Q53" s="451" t="s">
        <v>33</v>
      </c>
      <c r="R53" s="451">
        <f t="shared" si="1"/>
        <v>45412</v>
      </c>
      <c r="S53" s="451">
        <f t="shared" si="2"/>
        <v>45417</v>
      </c>
    </row>
    <row r="54" spans="1:19" ht="15" customHeight="1" x14ac:dyDescent="0.35">
      <c r="A54" s="106">
        <v>52</v>
      </c>
      <c r="B54" s="396" t="s">
        <v>898</v>
      </c>
      <c r="C54" s="103" t="s">
        <v>899</v>
      </c>
      <c r="D54" s="105" t="s">
        <v>0</v>
      </c>
      <c r="E54" s="103" t="s">
        <v>803</v>
      </c>
      <c r="F54" s="105" t="s">
        <v>30</v>
      </c>
      <c r="G54" s="105" t="s">
        <v>24</v>
      </c>
      <c r="H54" s="388">
        <v>15000</v>
      </c>
      <c r="I54" s="105" t="s">
        <v>154</v>
      </c>
      <c r="J54" s="451">
        <v>45380</v>
      </c>
      <c r="K54" s="451">
        <f t="shared" si="0"/>
        <v>45385</v>
      </c>
      <c r="L54" s="451">
        <f t="shared" si="6"/>
        <v>45399</v>
      </c>
      <c r="M54" s="451">
        <f t="shared" si="7"/>
        <v>45404</v>
      </c>
      <c r="N54" s="451">
        <f t="shared" si="3"/>
        <v>45407</v>
      </c>
      <c r="O54" s="451" t="s">
        <v>33</v>
      </c>
      <c r="P54" s="451" t="s">
        <v>33</v>
      </c>
      <c r="Q54" s="451" t="s">
        <v>33</v>
      </c>
      <c r="R54" s="451">
        <f t="shared" si="1"/>
        <v>45412</v>
      </c>
      <c r="S54" s="451">
        <f t="shared" si="2"/>
        <v>45417</v>
      </c>
    </row>
    <row r="55" spans="1:19" ht="26.25" customHeight="1" x14ac:dyDescent="0.35">
      <c r="A55" s="386">
        <v>53</v>
      </c>
      <c r="B55" s="396" t="s">
        <v>900</v>
      </c>
      <c r="C55" s="103" t="s">
        <v>901</v>
      </c>
      <c r="D55" s="105" t="s">
        <v>0</v>
      </c>
      <c r="E55" s="103" t="s">
        <v>803</v>
      </c>
      <c r="F55" s="105" t="s">
        <v>30</v>
      </c>
      <c r="G55" s="105" t="s">
        <v>24</v>
      </c>
      <c r="H55" s="388">
        <v>15000</v>
      </c>
      <c r="I55" s="105" t="s">
        <v>154</v>
      </c>
      <c r="J55" s="451">
        <v>45380</v>
      </c>
      <c r="K55" s="451">
        <f t="shared" si="0"/>
        <v>45385</v>
      </c>
      <c r="L55" s="451">
        <f t="shared" si="6"/>
        <v>45399</v>
      </c>
      <c r="M55" s="451">
        <f t="shared" si="7"/>
        <v>45404</v>
      </c>
      <c r="N55" s="451">
        <f t="shared" si="3"/>
        <v>45407</v>
      </c>
      <c r="O55" s="451" t="s">
        <v>33</v>
      </c>
      <c r="P55" s="451" t="s">
        <v>33</v>
      </c>
      <c r="Q55" s="451" t="s">
        <v>33</v>
      </c>
      <c r="R55" s="451">
        <f t="shared" si="1"/>
        <v>45412</v>
      </c>
      <c r="S55" s="451">
        <f t="shared" si="2"/>
        <v>45417</v>
      </c>
    </row>
    <row r="56" spans="1:19" ht="29.25" customHeight="1" x14ac:dyDescent="0.35">
      <c r="A56" s="106">
        <v>54</v>
      </c>
      <c r="B56" s="143" t="s">
        <v>902</v>
      </c>
      <c r="C56" s="103" t="s">
        <v>903</v>
      </c>
      <c r="D56" s="105" t="s">
        <v>0</v>
      </c>
      <c r="E56" s="103" t="s">
        <v>803</v>
      </c>
      <c r="F56" s="105" t="s">
        <v>30</v>
      </c>
      <c r="G56" s="105" t="s">
        <v>24</v>
      </c>
      <c r="H56" s="388">
        <v>15000</v>
      </c>
      <c r="I56" s="105" t="s">
        <v>154</v>
      </c>
      <c r="J56" s="451">
        <v>45386</v>
      </c>
      <c r="K56" s="451">
        <f t="shared" si="0"/>
        <v>45391</v>
      </c>
      <c r="L56" s="451">
        <f t="shared" si="6"/>
        <v>45405</v>
      </c>
      <c r="M56" s="451">
        <f t="shared" si="7"/>
        <v>45410</v>
      </c>
      <c r="N56" s="451">
        <f t="shared" si="3"/>
        <v>45413</v>
      </c>
      <c r="O56" s="451" t="s">
        <v>33</v>
      </c>
      <c r="P56" s="451" t="s">
        <v>33</v>
      </c>
      <c r="Q56" s="451" t="s">
        <v>33</v>
      </c>
      <c r="R56" s="451">
        <f t="shared" si="1"/>
        <v>45418</v>
      </c>
      <c r="S56" s="451">
        <f t="shared" si="2"/>
        <v>45423</v>
      </c>
    </row>
    <row r="57" spans="1:19" ht="30.75" customHeight="1" x14ac:dyDescent="0.35">
      <c r="A57" s="386">
        <v>55</v>
      </c>
      <c r="B57" s="372" t="s">
        <v>904</v>
      </c>
      <c r="C57" s="103" t="s">
        <v>905</v>
      </c>
      <c r="D57" s="105" t="s">
        <v>0</v>
      </c>
      <c r="E57" s="103" t="s">
        <v>803</v>
      </c>
      <c r="F57" s="105" t="s">
        <v>30</v>
      </c>
      <c r="G57" s="105" t="s">
        <v>24</v>
      </c>
      <c r="H57" s="388">
        <v>20000</v>
      </c>
      <c r="I57" s="105" t="s">
        <v>154</v>
      </c>
      <c r="J57" s="451">
        <v>45386</v>
      </c>
      <c r="K57" s="451">
        <f t="shared" si="0"/>
        <v>45391</v>
      </c>
      <c r="L57" s="451">
        <f t="shared" si="6"/>
        <v>45405</v>
      </c>
      <c r="M57" s="451">
        <f t="shared" si="7"/>
        <v>45410</v>
      </c>
      <c r="N57" s="451">
        <f t="shared" si="3"/>
        <v>45413</v>
      </c>
      <c r="O57" s="451" t="s">
        <v>33</v>
      </c>
      <c r="P57" s="451" t="s">
        <v>33</v>
      </c>
      <c r="Q57" s="451" t="s">
        <v>33</v>
      </c>
      <c r="R57" s="451">
        <f t="shared" si="1"/>
        <v>45418</v>
      </c>
      <c r="S57" s="451">
        <f t="shared" si="2"/>
        <v>45423</v>
      </c>
    </row>
    <row r="58" spans="1:19" ht="30" customHeight="1" x14ac:dyDescent="0.35">
      <c r="A58" s="106">
        <v>56</v>
      </c>
      <c r="B58" s="396" t="s">
        <v>906</v>
      </c>
      <c r="C58" s="103" t="s">
        <v>907</v>
      </c>
      <c r="D58" s="105" t="s">
        <v>0</v>
      </c>
      <c r="E58" s="103" t="s">
        <v>803</v>
      </c>
      <c r="F58" s="105" t="s">
        <v>30</v>
      </c>
      <c r="G58" s="105" t="s">
        <v>24</v>
      </c>
      <c r="H58" s="388">
        <v>650000</v>
      </c>
      <c r="I58" s="105" t="s">
        <v>861</v>
      </c>
      <c r="J58" s="451">
        <v>45569</v>
      </c>
      <c r="K58" s="451">
        <f t="shared" si="0"/>
        <v>45574</v>
      </c>
      <c r="L58" s="451">
        <f t="shared" si="6"/>
        <v>45588</v>
      </c>
      <c r="M58" s="451">
        <f t="shared" si="7"/>
        <v>45593</v>
      </c>
      <c r="N58" s="451">
        <f t="shared" si="3"/>
        <v>45596</v>
      </c>
      <c r="O58" s="451" t="s">
        <v>33</v>
      </c>
      <c r="P58" s="451" t="s">
        <v>33</v>
      </c>
      <c r="Q58" s="451" t="s">
        <v>33</v>
      </c>
      <c r="R58" s="451">
        <f t="shared" si="1"/>
        <v>45601</v>
      </c>
      <c r="S58" s="451">
        <f t="shared" si="2"/>
        <v>45606</v>
      </c>
    </row>
    <row r="59" spans="1:19" ht="25.5" customHeight="1" x14ac:dyDescent="0.35">
      <c r="A59" s="386">
        <v>57</v>
      </c>
      <c r="B59" s="396" t="s">
        <v>908</v>
      </c>
      <c r="C59" s="103" t="s">
        <v>909</v>
      </c>
      <c r="D59" s="105" t="s">
        <v>0</v>
      </c>
      <c r="E59" s="103" t="s">
        <v>803</v>
      </c>
      <c r="F59" s="105" t="s">
        <v>30</v>
      </c>
      <c r="G59" s="105" t="s">
        <v>24</v>
      </c>
      <c r="H59" s="388">
        <v>15000</v>
      </c>
      <c r="I59" s="105" t="s">
        <v>154</v>
      </c>
      <c r="J59" s="451">
        <v>45415</v>
      </c>
      <c r="K59" s="451">
        <f t="shared" si="0"/>
        <v>45420</v>
      </c>
      <c r="L59" s="451">
        <f t="shared" si="6"/>
        <v>45434</v>
      </c>
      <c r="M59" s="451">
        <f t="shared" si="7"/>
        <v>45439</v>
      </c>
      <c r="N59" s="451">
        <f t="shared" si="3"/>
        <v>45442</v>
      </c>
      <c r="O59" s="451" t="s">
        <v>33</v>
      </c>
      <c r="P59" s="451" t="s">
        <v>33</v>
      </c>
      <c r="Q59" s="451" t="s">
        <v>33</v>
      </c>
      <c r="R59" s="451">
        <f t="shared" si="1"/>
        <v>45447</v>
      </c>
      <c r="S59" s="451">
        <f t="shared" si="2"/>
        <v>45452</v>
      </c>
    </row>
    <row r="60" spans="1:19" ht="30" customHeight="1" x14ac:dyDescent="0.35">
      <c r="A60" s="106">
        <v>58</v>
      </c>
      <c r="B60" s="396" t="s">
        <v>910</v>
      </c>
      <c r="C60" s="103" t="s">
        <v>911</v>
      </c>
      <c r="D60" s="105" t="s">
        <v>0</v>
      </c>
      <c r="E60" s="103" t="s">
        <v>803</v>
      </c>
      <c r="F60" s="105" t="s">
        <v>30</v>
      </c>
      <c r="G60" s="105" t="s">
        <v>24</v>
      </c>
      <c r="H60" s="388">
        <v>25000</v>
      </c>
      <c r="I60" s="105" t="s">
        <v>154</v>
      </c>
      <c r="J60" s="451">
        <v>45568</v>
      </c>
      <c r="K60" s="451">
        <f t="shared" si="0"/>
        <v>45573</v>
      </c>
      <c r="L60" s="451">
        <f t="shared" si="6"/>
        <v>45587</v>
      </c>
      <c r="M60" s="451">
        <f t="shared" si="7"/>
        <v>45592</v>
      </c>
      <c r="N60" s="451">
        <f t="shared" si="3"/>
        <v>45595</v>
      </c>
      <c r="O60" s="451" t="s">
        <v>33</v>
      </c>
      <c r="P60" s="451" t="s">
        <v>33</v>
      </c>
      <c r="Q60" s="451" t="s">
        <v>33</v>
      </c>
      <c r="R60" s="451">
        <f t="shared" si="1"/>
        <v>45600</v>
      </c>
      <c r="S60" s="451">
        <f t="shared" si="2"/>
        <v>45605</v>
      </c>
    </row>
    <row r="61" spans="1:19" ht="27" customHeight="1" x14ac:dyDescent="0.35">
      <c r="A61" s="386">
        <v>59</v>
      </c>
      <c r="B61" s="396" t="s">
        <v>912</v>
      </c>
      <c r="C61" s="103" t="s">
        <v>913</v>
      </c>
      <c r="D61" s="105" t="s">
        <v>0</v>
      </c>
      <c r="E61" s="103" t="s">
        <v>803</v>
      </c>
      <c r="F61" s="105" t="s">
        <v>30</v>
      </c>
      <c r="G61" s="105" t="s">
        <v>24</v>
      </c>
      <c r="H61" s="388">
        <v>20000</v>
      </c>
      <c r="I61" s="105" t="s">
        <v>154</v>
      </c>
      <c r="J61" s="451">
        <v>45568</v>
      </c>
      <c r="K61" s="451">
        <f t="shared" si="0"/>
        <v>45573</v>
      </c>
      <c r="L61" s="451">
        <f t="shared" si="6"/>
        <v>45587</v>
      </c>
      <c r="M61" s="451">
        <f t="shared" si="7"/>
        <v>45592</v>
      </c>
      <c r="N61" s="451">
        <f t="shared" si="3"/>
        <v>45595</v>
      </c>
      <c r="O61" s="451" t="s">
        <v>33</v>
      </c>
      <c r="P61" s="451" t="s">
        <v>33</v>
      </c>
      <c r="Q61" s="451" t="s">
        <v>33</v>
      </c>
      <c r="R61" s="451">
        <f t="shared" si="1"/>
        <v>45600</v>
      </c>
      <c r="S61" s="451">
        <f t="shared" si="2"/>
        <v>45605</v>
      </c>
    </row>
    <row r="62" spans="1:19" ht="30" customHeight="1" x14ac:dyDescent="0.35">
      <c r="A62" s="106">
        <v>60</v>
      </c>
      <c r="B62" s="396" t="s">
        <v>914</v>
      </c>
      <c r="C62" s="103" t="s">
        <v>915</v>
      </c>
      <c r="D62" s="105" t="s">
        <v>0</v>
      </c>
      <c r="E62" s="103" t="s">
        <v>803</v>
      </c>
      <c r="F62" s="105" t="s">
        <v>30</v>
      </c>
      <c r="G62" s="105" t="s">
        <v>24</v>
      </c>
      <c r="H62" s="388">
        <v>25000</v>
      </c>
      <c r="I62" s="105" t="s">
        <v>154</v>
      </c>
      <c r="J62" s="451">
        <v>45509</v>
      </c>
      <c r="K62" s="451">
        <f t="shared" si="0"/>
        <v>45514</v>
      </c>
      <c r="L62" s="451">
        <f t="shared" si="6"/>
        <v>45528</v>
      </c>
      <c r="M62" s="451">
        <f t="shared" si="7"/>
        <v>45533</v>
      </c>
      <c r="N62" s="451">
        <f t="shared" si="3"/>
        <v>45536</v>
      </c>
      <c r="O62" s="451" t="s">
        <v>33</v>
      </c>
      <c r="P62" s="451" t="s">
        <v>33</v>
      </c>
      <c r="Q62" s="451" t="s">
        <v>33</v>
      </c>
      <c r="R62" s="451">
        <f t="shared" si="1"/>
        <v>45541</v>
      </c>
      <c r="S62" s="451">
        <f t="shared" si="2"/>
        <v>45546</v>
      </c>
    </row>
    <row r="63" spans="1:19" ht="13.5" customHeight="1" x14ac:dyDescent="0.35">
      <c r="A63" s="386">
        <v>61</v>
      </c>
      <c r="B63" s="398" t="s">
        <v>916</v>
      </c>
      <c r="C63" s="103" t="s">
        <v>917</v>
      </c>
      <c r="D63" s="105" t="s">
        <v>0</v>
      </c>
      <c r="E63" s="103" t="s">
        <v>803</v>
      </c>
      <c r="F63" s="105" t="s">
        <v>30</v>
      </c>
      <c r="G63" s="105" t="s">
        <v>24</v>
      </c>
      <c r="H63" s="388">
        <v>15000</v>
      </c>
      <c r="I63" s="105" t="s">
        <v>154</v>
      </c>
      <c r="J63" s="451">
        <v>45540</v>
      </c>
      <c r="K63" s="451">
        <f t="shared" si="0"/>
        <v>45545</v>
      </c>
      <c r="L63" s="451">
        <f t="shared" si="6"/>
        <v>45559</v>
      </c>
      <c r="M63" s="451">
        <f t="shared" si="7"/>
        <v>45564</v>
      </c>
      <c r="N63" s="451">
        <f t="shared" si="3"/>
        <v>45567</v>
      </c>
      <c r="O63" s="451" t="s">
        <v>33</v>
      </c>
      <c r="P63" s="451" t="s">
        <v>33</v>
      </c>
      <c r="Q63" s="451" t="s">
        <v>33</v>
      </c>
      <c r="R63" s="451">
        <f t="shared" si="1"/>
        <v>45572</v>
      </c>
      <c r="S63" s="451">
        <f t="shared" si="2"/>
        <v>45577</v>
      </c>
    </row>
    <row r="64" spans="1:19" ht="21.75" customHeight="1" x14ac:dyDescent="0.35">
      <c r="A64" s="106">
        <v>62</v>
      </c>
      <c r="B64" s="372" t="s">
        <v>918</v>
      </c>
      <c r="C64" s="103" t="s">
        <v>919</v>
      </c>
      <c r="D64" s="105" t="s">
        <v>0</v>
      </c>
      <c r="E64" s="103" t="s">
        <v>803</v>
      </c>
      <c r="F64" s="105" t="s">
        <v>30</v>
      </c>
      <c r="G64" s="105" t="s">
        <v>24</v>
      </c>
      <c r="H64" s="104">
        <v>150000</v>
      </c>
      <c r="I64" s="103" t="s">
        <v>920</v>
      </c>
      <c r="J64" s="451">
        <v>45576</v>
      </c>
      <c r="K64" s="451">
        <f t="shared" si="0"/>
        <v>45581</v>
      </c>
      <c r="L64" s="451">
        <f t="shared" si="6"/>
        <v>45595</v>
      </c>
      <c r="M64" s="451">
        <f t="shared" si="7"/>
        <v>45600</v>
      </c>
      <c r="N64" s="451">
        <f t="shared" si="3"/>
        <v>45603</v>
      </c>
      <c r="O64" s="451" t="s">
        <v>33</v>
      </c>
      <c r="P64" s="451" t="s">
        <v>33</v>
      </c>
      <c r="Q64" s="451" t="s">
        <v>33</v>
      </c>
      <c r="R64" s="451">
        <f t="shared" si="1"/>
        <v>45608</v>
      </c>
      <c r="S64" s="451">
        <f t="shared" si="2"/>
        <v>45613</v>
      </c>
    </row>
    <row r="65" spans="1:19" ht="27" customHeight="1" x14ac:dyDescent="0.35">
      <c r="A65" s="386">
        <v>63</v>
      </c>
      <c r="B65" s="396" t="s">
        <v>921</v>
      </c>
      <c r="C65" s="103" t="s">
        <v>922</v>
      </c>
      <c r="D65" s="105" t="s">
        <v>0</v>
      </c>
      <c r="E65" s="103" t="s">
        <v>803</v>
      </c>
      <c r="F65" s="105" t="s">
        <v>30</v>
      </c>
      <c r="G65" s="105" t="s">
        <v>24</v>
      </c>
      <c r="H65" s="388">
        <v>15000</v>
      </c>
      <c r="I65" s="105" t="s">
        <v>154</v>
      </c>
      <c r="J65" s="451">
        <v>45576</v>
      </c>
      <c r="K65" s="451">
        <f t="shared" si="0"/>
        <v>45581</v>
      </c>
      <c r="L65" s="451">
        <f t="shared" si="6"/>
        <v>45595</v>
      </c>
      <c r="M65" s="451">
        <f t="shared" si="7"/>
        <v>45600</v>
      </c>
      <c r="N65" s="451">
        <f t="shared" si="3"/>
        <v>45603</v>
      </c>
      <c r="O65" s="451" t="s">
        <v>33</v>
      </c>
      <c r="P65" s="451" t="s">
        <v>33</v>
      </c>
      <c r="Q65" s="451" t="s">
        <v>33</v>
      </c>
      <c r="R65" s="451">
        <f t="shared" si="1"/>
        <v>45608</v>
      </c>
      <c r="S65" s="451">
        <f t="shared" si="2"/>
        <v>45613</v>
      </c>
    </row>
    <row r="66" spans="1:19" ht="27.75" customHeight="1" x14ac:dyDescent="0.35">
      <c r="A66" s="106">
        <v>64</v>
      </c>
      <c r="B66" s="396" t="s">
        <v>923</v>
      </c>
      <c r="C66" s="103" t="s">
        <v>924</v>
      </c>
      <c r="D66" s="105" t="s">
        <v>0</v>
      </c>
      <c r="E66" s="103" t="s">
        <v>803</v>
      </c>
      <c r="F66" s="105" t="s">
        <v>30</v>
      </c>
      <c r="G66" s="105" t="s">
        <v>24</v>
      </c>
      <c r="H66" s="388">
        <v>15000</v>
      </c>
      <c r="I66" s="105" t="s">
        <v>154</v>
      </c>
      <c r="J66" s="451">
        <v>45601</v>
      </c>
      <c r="K66" s="451">
        <f t="shared" si="0"/>
        <v>45606</v>
      </c>
      <c r="L66" s="451">
        <f t="shared" si="6"/>
        <v>45620</v>
      </c>
      <c r="M66" s="451">
        <f t="shared" si="7"/>
        <v>45625</v>
      </c>
      <c r="N66" s="451">
        <f t="shared" si="3"/>
        <v>45628</v>
      </c>
      <c r="O66" s="451" t="s">
        <v>33</v>
      </c>
      <c r="P66" s="451" t="s">
        <v>33</v>
      </c>
      <c r="Q66" s="451" t="s">
        <v>33</v>
      </c>
      <c r="R66" s="451">
        <f t="shared" si="1"/>
        <v>45633</v>
      </c>
      <c r="S66" s="451">
        <f t="shared" si="2"/>
        <v>45638</v>
      </c>
    </row>
    <row r="67" spans="1:19" ht="15.75" customHeight="1" x14ac:dyDescent="0.35">
      <c r="A67" s="386">
        <v>65</v>
      </c>
      <c r="B67" s="396" t="s">
        <v>925</v>
      </c>
      <c r="C67" s="103" t="s">
        <v>926</v>
      </c>
      <c r="D67" s="105" t="s">
        <v>0</v>
      </c>
      <c r="E67" s="103" t="s">
        <v>803</v>
      </c>
      <c r="F67" s="105" t="s">
        <v>30</v>
      </c>
      <c r="G67" s="105" t="s">
        <v>24</v>
      </c>
      <c r="H67" s="388">
        <v>10000</v>
      </c>
      <c r="I67" s="105" t="s">
        <v>154</v>
      </c>
      <c r="J67" s="451">
        <v>45380</v>
      </c>
      <c r="K67" s="451">
        <f t="shared" si="0"/>
        <v>45385</v>
      </c>
      <c r="L67" s="451">
        <f t="shared" si="6"/>
        <v>45399</v>
      </c>
      <c r="M67" s="451">
        <f t="shared" si="7"/>
        <v>45404</v>
      </c>
      <c r="N67" s="451">
        <f t="shared" si="3"/>
        <v>45407</v>
      </c>
      <c r="O67" s="451" t="s">
        <v>33</v>
      </c>
      <c r="P67" s="451" t="s">
        <v>33</v>
      </c>
      <c r="Q67" s="451" t="s">
        <v>33</v>
      </c>
      <c r="R67" s="451">
        <f t="shared" si="1"/>
        <v>45412</v>
      </c>
      <c r="S67" s="451">
        <f t="shared" si="2"/>
        <v>45417</v>
      </c>
    </row>
    <row r="68" spans="1:19" ht="40.5" customHeight="1" x14ac:dyDescent="0.35">
      <c r="A68" s="106">
        <v>66</v>
      </c>
      <c r="B68" s="396" t="s">
        <v>927</v>
      </c>
      <c r="C68" s="103" t="s">
        <v>928</v>
      </c>
      <c r="D68" s="105" t="s">
        <v>0</v>
      </c>
      <c r="E68" s="103" t="s">
        <v>803</v>
      </c>
      <c r="F68" s="105" t="s">
        <v>30</v>
      </c>
      <c r="G68" s="105" t="s">
        <v>24</v>
      </c>
      <c r="H68" s="388">
        <v>45000</v>
      </c>
      <c r="I68" s="105" t="s">
        <v>165</v>
      </c>
      <c r="J68" s="451">
        <v>45380</v>
      </c>
      <c r="K68" s="451">
        <f t="shared" si="0"/>
        <v>45385</v>
      </c>
      <c r="L68" s="451">
        <f t="shared" si="6"/>
        <v>45399</v>
      </c>
      <c r="M68" s="451">
        <f t="shared" si="7"/>
        <v>45404</v>
      </c>
      <c r="N68" s="451">
        <f t="shared" si="3"/>
        <v>45407</v>
      </c>
      <c r="O68" s="451" t="s">
        <v>33</v>
      </c>
      <c r="P68" s="451" t="s">
        <v>33</v>
      </c>
      <c r="Q68" s="451" t="s">
        <v>33</v>
      </c>
      <c r="R68" s="451">
        <f t="shared" si="1"/>
        <v>45412</v>
      </c>
      <c r="S68" s="451">
        <f t="shared" si="2"/>
        <v>45417</v>
      </c>
    </row>
    <row r="69" spans="1:19" ht="31.5" customHeight="1" x14ac:dyDescent="0.35">
      <c r="A69" s="386">
        <v>67</v>
      </c>
      <c r="B69" s="396" t="s">
        <v>929</v>
      </c>
      <c r="C69" s="103" t="s">
        <v>930</v>
      </c>
      <c r="D69" s="105" t="s">
        <v>0</v>
      </c>
      <c r="E69" s="103" t="s">
        <v>803</v>
      </c>
      <c r="F69" s="105" t="s">
        <v>30</v>
      </c>
      <c r="G69" s="105" t="s">
        <v>24</v>
      </c>
      <c r="H69" s="388">
        <v>10000</v>
      </c>
      <c r="I69" s="105" t="s">
        <v>154</v>
      </c>
      <c r="J69" s="451">
        <v>45380</v>
      </c>
      <c r="K69" s="451">
        <f t="shared" si="0"/>
        <v>45385</v>
      </c>
      <c r="L69" s="451">
        <f t="shared" si="6"/>
        <v>45399</v>
      </c>
      <c r="M69" s="451">
        <f t="shared" si="7"/>
        <v>45404</v>
      </c>
      <c r="N69" s="451">
        <f t="shared" si="3"/>
        <v>45407</v>
      </c>
      <c r="O69" s="451" t="s">
        <v>33</v>
      </c>
      <c r="P69" s="451" t="s">
        <v>33</v>
      </c>
      <c r="Q69" s="451" t="s">
        <v>33</v>
      </c>
      <c r="R69" s="451">
        <f t="shared" si="1"/>
        <v>45412</v>
      </c>
      <c r="S69" s="451">
        <f t="shared" si="2"/>
        <v>45417</v>
      </c>
    </row>
    <row r="70" spans="1:19" ht="29.25" customHeight="1" x14ac:dyDescent="0.35">
      <c r="A70" s="106">
        <v>68</v>
      </c>
      <c r="B70" s="396" t="s">
        <v>931</v>
      </c>
      <c r="C70" s="103" t="s">
        <v>932</v>
      </c>
      <c r="D70" s="400" t="s">
        <v>0</v>
      </c>
      <c r="E70" s="103" t="s">
        <v>803</v>
      </c>
      <c r="F70" s="105" t="s">
        <v>30</v>
      </c>
      <c r="G70" s="105" t="s">
        <v>24</v>
      </c>
      <c r="H70" s="388">
        <v>60000</v>
      </c>
      <c r="I70" s="105" t="s">
        <v>165</v>
      </c>
      <c r="J70" s="451">
        <v>45380</v>
      </c>
      <c r="K70" s="451">
        <f t="shared" si="0"/>
        <v>45385</v>
      </c>
      <c r="L70" s="451">
        <f t="shared" si="6"/>
        <v>45399</v>
      </c>
      <c r="M70" s="451">
        <f t="shared" si="7"/>
        <v>45404</v>
      </c>
      <c r="N70" s="451">
        <f t="shared" si="3"/>
        <v>45407</v>
      </c>
      <c r="O70" s="451" t="s">
        <v>33</v>
      </c>
      <c r="P70" s="451" t="s">
        <v>33</v>
      </c>
      <c r="Q70" s="451" t="s">
        <v>33</v>
      </c>
      <c r="R70" s="451">
        <f t="shared" si="1"/>
        <v>45412</v>
      </c>
      <c r="S70" s="451">
        <f t="shared" si="2"/>
        <v>45417</v>
      </c>
    </row>
    <row r="71" spans="1:19" ht="33" customHeight="1" x14ac:dyDescent="0.35">
      <c r="A71" s="386">
        <v>69</v>
      </c>
      <c r="B71" s="396" t="s">
        <v>933</v>
      </c>
      <c r="C71" s="103" t="s">
        <v>934</v>
      </c>
      <c r="D71" s="414" t="s">
        <v>0</v>
      </c>
      <c r="E71" s="103" t="s">
        <v>803</v>
      </c>
      <c r="F71" s="105" t="s">
        <v>30</v>
      </c>
      <c r="G71" s="105" t="s">
        <v>24</v>
      </c>
      <c r="H71" s="388">
        <v>20000</v>
      </c>
      <c r="I71" s="105" t="s">
        <v>165</v>
      </c>
      <c r="J71" s="451">
        <v>45448</v>
      </c>
      <c r="K71" s="451">
        <f t="shared" si="0"/>
        <v>45453</v>
      </c>
      <c r="L71" s="451">
        <f t="shared" si="6"/>
        <v>45467</v>
      </c>
      <c r="M71" s="451">
        <f t="shared" si="7"/>
        <v>45472</v>
      </c>
      <c r="N71" s="451">
        <f t="shared" si="3"/>
        <v>45475</v>
      </c>
      <c r="O71" s="451" t="s">
        <v>33</v>
      </c>
      <c r="P71" s="451" t="s">
        <v>33</v>
      </c>
      <c r="Q71" s="451" t="s">
        <v>33</v>
      </c>
      <c r="R71" s="451">
        <f t="shared" si="1"/>
        <v>45480</v>
      </c>
      <c r="S71" s="451">
        <f t="shared" si="2"/>
        <v>45485</v>
      </c>
    </row>
    <row r="72" spans="1:19" ht="29.25" customHeight="1" x14ac:dyDescent="0.35">
      <c r="A72" s="106">
        <v>70</v>
      </c>
      <c r="B72" s="396" t="s">
        <v>935</v>
      </c>
      <c r="C72" s="103" t="s">
        <v>936</v>
      </c>
      <c r="D72" s="105" t="s">
        <v>0</v>
      </c>
      <c r="E72" s="103" t="s">
        <v>803</v>
      </c>
      <c r="F72" s="105" t="s">
        <v>30</v>
      </c>
      <c r="G72" s="105" t="s">
        <v>24</v>
      </c>
      <c r="H72" s="388">
        <v>650000</v>
      </c>
      <c r="I72" s="394" t="s">
        <v>149</v>
      </c>
      <c r="J72" s="451">
        <v>45448</v>
      </c>
      <c r="K72" s="451">
        <f t="shared" si="0"/>
        <v>45453</v>
      </c>
      <c r="L72" s="451">
        <f t="shared" si="6"/>
        <v>45467</v>
      </c>
      <c r="M72" s="451">
        <f t="shared" si="7"/>
        <v>45472</v>
      </c>
      <c r="N72" s="451">
        <f t="shared" si="3"/>
        <v>45475</v>
      </c>
      <c r="O72" s="451" t="s">
        <v>33</v>
      </c>
      <c r="P72" s="451" t="s">
        <v>33</v>
      </c>
      <c r="Q72" s="451" t="s">
        <v>33</v>
      </c>
      <c r="R72" s="451">
        <f t="shared" si="1"/>
        <v>45480</v>
      </c>
      <c r="S72" s="451">
        <f t="shared" si="2"/>
        <v>45485</v>
      </c>
    </row>
    <row r="73" spans="1:19" ht="30.75" customHeight="1" x14ac:dyDescent="0.35">
      <c r="A73" s="386">
        <v>71</v>
      </c>
      <c r="B73" s="396" t="s">
        <v>937</v>
      </c>
      <c r="C73" s="103" t="s">
        <v>938</v>
      </c>
      <c r="D73" s="105" t="s">
        <v>0</v>
      </c>
      <c r="E73" s="103" t="s">
        <v>803</v>
      </c>
      <c r="F73" s="105" t="s">
        <v>30</v>
      </c>
      <c r="G73" s="105" t="s">
        <v>24</v>
      </c>
      <c r="H73" s="388">
        <v>75000</v>
      </c>
      <c r="I73" s="105" t="s">
        <v>154</v>
      </c>
      <c r="J73" s="451">
        <v>45387</v>
      </c>
      <c r="K73" s="451">
        <f t="shared" si="0"/>
        <v>45392</v>
      </c>
      <c r="L73" s="451">
        <f t="shared" si="6"/>
        <v>45406</v>
      </c>
      <c r="M73" s="451">
        <f t="shared" si="7"/>
        <v>45411</v>
      </c>
      <c r="N73" s="451">
        <f t="shared" si="3"/>
        <v>45414</v>
      </c>
      <c r="O73" s="451" t="s">
        <v>33</v>
      </c>
      <c r="P73" s="451" t="s">
        <v>33</v>
      </c>
      <c r="Q73" s="451" t="s">
        <v>33</v>
      </c>
      <c r="R73" s="451">
        <f t="shared" si="1"/>
        <v>45419</v>
      </c>
      <c r="S73" s="451">
        <f t="shared" si="2"/>
        <v>45424</v>
      </c>
    </row>
    <row r="74" spans="1:19" ht="17.25" customHeight="1" x14ac:dyDescent="0.35">
      <c r="A74" s="106">
        <v>72</v>
      </c>
      <c r="B74" s="396" t="s">
        <v>939</v>
      </c>
      <c r="C74" s="103" t="s">
        <v>940</v>
      </c>
      <c r="D74" s="105" t="s">
        <v>267</v>
      </c>
      <c r="E74" s="103" t="s">
        <v>803</v>
      </c>
      <c r="F74" s="105" t="s">
        <v>30</v>
      </c>
      <c r="G74" s="105" t="s">
        <v>24</v>
      </c>
      <c r="H74" s="388">
        <v>10000</v>
      </c>
      <c r="I74" s="105" t="s">
        <v>154</v>
      </c>
      <c r="J74" s="451">
        <v>45387</v>
      </c>
      <c r="K74" s="451">
        <f t="shared" si="0"/>
        <v>45392</v>
      </c>
      <c r="L74" s="451">
        <f t="shared" si="6"/>
        <v>45406</v>
      </c>
      <c r="M74" s="451">
        <f t="shared" si="7"/>
        <v>45411</v>
      </c>
      <c r="N74" s="451">
        <f t="shared" si="3"/>
        <v>45414</v>
      </c>
      <c r="O74" s="451" t="s">
        <v>33</v>
      </c>
      <c r="P74" s="451" t="s">
        <v>33</v>
      </c>
      <c r="Q74" s="451" t="s">
        <v>33</v>
      </c>
      <c r="R74" s="451">
        <f t="shared" si="1"/>
        <v>45419</v>
      </c>
      <c r="S74" s="451">
        <f t="shared" si="2"/>
        <v>45424</v>
      </c>
    </row>
    <row r="75" spans="1:19" ht="29.25" customHeight="1" x14ac:dyDescent="0.35">
      <c r="A75" s="386">
        <v>73</v>
      </c>
      <c r="B75" s="396" t="s">
        <v>941</v>
      </c>
      <c r="C75" s="103" t="s">
        <v>942</v>
      </c>
      <c r="D75" s="105" t="s">
        <v>0</v>
      </c>
      <c r="E75" s="103" t="s">
        <v>803</v>
      </c>
      <c r="F75" s="105" t="s">
        <v>30</v>
      </c>
      <c r="G75" s="105" t="s">
        <v>24</v>
      </c>
      <c r="H75" s="388">
        <v>80000</v>
      </c>
      <c r="I75" s="105" t="s">
        <v>154</v>
      </c>
      <c r="J75" s="451">
        <v>45540</v>
      </c>
      <c r="K75" s="451">
        <f t="shared" si="0"/>
        <v>45545</v>
      </c>
      <c r="L75" s="451">
        <f t="shared" si="6"/>
        <v>45559</v>
      </c>
      <c r="M75" s="451">
        <f t="shared" si="7"/>
        <v>45564</v>
      </c>
      <c r="N75" s="451">
        <f t="shared" si="3"/>
        <v>45567</v>
      </c>
      <c r="O75" s="451" t="s">
        <v>33</v>
      </c>
      <c r="P75" s="451" t="s">
        <v>33</v>
      </c>
      <c r="Q75" s="451" t="s">
        <v>33</v>
      </c>
      <c r="R75" s="451">
        <f t="shared" si="1"/>
        <v>45572</v>
      </c>
      <c r="S75" s="451">
        <f t="shared" si="2"/>
        <v>45577</v>
      </c>
    </row>
    <row r="76" spans="1:19" ht="28.5" customHeight="1" x14ac:dyDescent="0.35">
      <c r="A76" s="106">
        <v>74</v>
      </c>
      <c r="B76" s="396" t="s">
        <v>943</v>
      </c>
      <c r="C76" s="103" t="s">
        <v>944</v>
      </c>
      <c r="D76" s="103" t="s">
        <v>0</v>
      </c>
      <c r="E76" s="103" t="s">
        <v>803</v>
      </c>
      <c r="F76" s="105" t="s">
        <v>30</v>
      </c>
      <c r="G76" s="105" t="s">
        <v>24</v>
      </c>
      <c r="H76" s="388">
        <v>10000</v>
      </c>
      <c r="I76" s="105" t="s">
        <v>154</v>
      </c>
      <c r="J76" s="451">
        <v>45540</v>
      </c>
      <c r="K76" s="451">
        <f t="shared" si="0"/>
        <v>45545</v>
      </c>
      <c r="L76" s="451">
        <f t="shared" si="6"/>
        <v>45559</v>
      </c>
      <c r="M76" s="451">
        <f t="shared" si="7"/>
        <v>45564</v>
      </c>
      <c r="N76" s="451">
        <f t="shared" si="3"/>
        <v>45567</v>
      </c>
      <c r="O76" s="451" t="s">
        <v>33</v>
      </c>
      <c r="P76" s="451" t="s">
        <v>33</v>
      </c>
      <c r="Q76" s="451" t="s">
        <v>33</v>
      </c>
      <c r="R76" s="451">
        <f t="shared" si="1"/>
        <v>45572</v>
      </c>
      <c r="S76" s="451">
        <f t="shared" si="2"/>
        <v>45577</v>
      </c>
    </row>
    <row r="77" spans="1:19" ht="54.75" customHeight="1" x14ac:dyDescent="0.35">
      <c r="A77" s="386">
        <v>75</v>
      </c>
      <c r="B77" s="396" t="s">
        <v>945</v>
      </c>
      <c r="C77" s="103" t="s">
        <v>946</v>
      </c>
      <c r="D77" s="103" t="s">
        <v>0</v>
      </c>
      <c r="E77" s="103" t="s">
        <v>803</v>
      </c>
      <c r="F77" s="105" t="s">
        <v>30</v>
      </c>
      <c r="G77" s="105" t="s">
        <v>24</v>
      </c>
      <c r="H77" s="388">
        <v>140000</v>
      </c>
      <c r="I77" s="394" t="s">
        <v>149</v>
      </c>
      <c r="J77" s="451">
        <v>45380</v>
      </c>
      <c r="K77" s="451">
        <f t="shared" si="0"/>
        <v>45385</v>
      </c>
      <c r="L77" s="451">
        <f t="shared" si="6"/>
        <v>45399</v>
      </c>
      <c r="M77" s="451">
        <f t="shared" si="7"/>
        <v>45404</v>
      </c>
      <c r="N77" s="451">
        <f t="shared" si="3"/>
        <v>45407</v>
      </c>
      <c r="O77" s="451" t="s">
        <v>33</v>
      </c>
      <c r="P77" s="451" t="s">
        <v>33</v>
      </c>
      <c r="Q77" s="451" t="s">
        <v>33</v>
      </c>
      <c r="R77" s="451">
        <f t="shared" si="1"/>
        <v>45412</v>
      </c>
      <c r="S77" s="451">
        <f t="shared" si="2"/>
        <v>45417</v>
      </c>
    </row>
    <row r="78" spans="1:19" ht="29.25" customHeight="1" x14ac:dyDescent="0.35">
      <c r="A78" s="106">
        <v>76</v>
      </c>
      <c r="B78" s="420" t="s">
        <v>947</v>
      </c>
      <c r="C78" s="103" t="s">
        <v>948</v>
      </c>
      <c r="D78" s="103" t="s">
        <v>0</v>
      </c>
      <c r="E78" s="103" t="s">
        <v>803</v>
      </c>
      <c r="F78" s="105" t="s">
        <v>30</v>
      </c>
      <c r="G78" s="105" t="s">
        <v>24</v>
      </c>
      <c r="H78" s="388">
        <v>600000</v>
      </c>
      <c r="I78" s="394" t="s">
        <v>149</v>
      </c>
      <c r="J78" s="451">
        <v>45380</v>
      </c>
      <c r="K78" s="451">
        <f t="shared" si="0"/>
        <v>45385</v>
      </c>
      <c r="L78" s="451">
        <f t="shared" si="6"/>
        <v>45399</v>
      </c>
      <c r="M78" s="451">
        <f t="shared" si="7"/>
        <v>45404</v>
      </c>
      <c r="N78" s="451">
        <f t="shared" si="3"/>
        <v>45407</v>
      </c>
      <c r="O78" s="451" t="s">
        <v>33</v>
      </c>
      <c r="P78" s="451" t="s">
        <v>33</v>
      </c>
      <c r="Q78" s="451" t="s">
        <v>33</v>
      </c>
      <c r="R78" s="451">
        <f t="shared" si="1"/>
        <v>45412</v>
      </c>
      <c r="S78" s="451">
        <f t="shared" si="2"/>
        <v>45417</v>
      </c>
    </row>
    <row r="79" spans="1:19" ht="27" customHeight="1" x14ac:dyDescent="0.35">
      <c r="A79" s="386">
        <v>77</v>
      </c>
      <c r="B79" s="396" t="s">
        <v>949</v>
      </c>
      <c r="C79" s="103" t="s">
        <v>950</v>
      </c>
      <c r="D79" s="105" t="s">
        <v>0</v>
      </c>
      <c r="E79" s="103" t="s">
        <v>803</v>
      </c>
      <c r="F79" s="105" t="s">
        <v>30</v>
      </c>
      <c r="G79" s="105" t="s">
        <v>24</v>
      </c>
      <c r="H79" s="388">
        <v>250000</v>
      </c>
      <c r="I79" s="394" t="s">
        <v>149</v>
      </c>
      <c r="J79" s="451">
        <v>45418</v>
      </c>
      <c r="K79" s="451">
        <f t="shared" si="0"/>
        <v>45423</v>
      </c>
      <c r="L79" s="451">
        <f t="shared" si="6"/>
        <v>45437</v>
      </c>
      <c r="M79" s="451">
        <f t="shared" si="7"/>
        <v>45442</v>
      </c>
      <c r="N79" s="451">
        <f t="shared" si="3"/>
        <v>45445</v>
      </c>
      <c r="O79" s="451" t="s">
        <v>33</v>
      </c>
      <c r="P79" s="451" t="s">
        <v>33</v>
      </c>
      <c r="Q79" s="451" t="s">
        <v>33</v>
      </c>
      <c r="R79" s="451">
        <f t="shared" si="1"/>
        <v>45450</v>
      </c>
      <c r="S79" s="451">
        <f t="shared" si="2"/>
        <v>45455</v>
      </c>
    </row>
    <row r="80" spans="1:19" ht="27.75" customHeight="1" x14ac:dyDescent="0.35">
      <c r="A80" s="106">
        <v>78</v>
      </c>
      <c r="B80" s="396" t="s">
        <v>951</v>
      </c>
      <c r="C80" s="103" t="s">
        <v>952</v>
      </c>
      <c r="D80" s="105" t="s">
        <v>0</v>
      </c>
      <c r="E80" s="103" t="s">
        <v>803</v>
      </c>
      <c r="F80" s="105" t="s">
        <v>30</v>
      </c>
      <c r="G80" s="105" t="s">
        <v>24</v>
      </c>
      <c r="H80" s="388">
        <v>20000</v>
      </c>
      <c r="I80" s="394" t="s">
        <v>149</v>
      </c>
      <c r="J80" s="451">
        <v>45449</v>
      </c>
      <c r="K80" s="451">
        <f t="shared" si="0"/>
        <v>45454</v>
      </c>
      <c r="L80" s="451">
        <f t="shared" si="6"/>
        <v>45468</v>
      </c>
      <c r="M80" s="451">
        <f t="shared" si="7"/>
        <v>45473</v>
      </c>
      <c r="N80" s="451">
        <f t="shared" si="3"/>
        <v>45476</v>
      </c>
      <c r="O80" s="451" t="s">
        <v>33</v>
      </c>
      <c r="P80" s="451" t="s">
        <v>33</v>
      </c>
      <c r="Q80" s="451" t="s">
        <v>33</v>
      </c>
      <c r="R80" s="451">
        <f t="shared" si="1"/>
        <v>45481</v>
      </c>
      <c r="S80" s="451">
        <f t="shared" si="2"/>
        <v>45486</v>
      </c>
    </row>
    <row r="81" spans="1:21" ht="54.75" customHeight="1" x14ac:dyDescent="0.35">
      <c r="A81" s="386">
        <v>79</v>
      </c>
      <c r="B81" s="396" t="s">
        <v>953</v>
      </c>
      <c r="C81" s="103" t="s">
        <v>954</v>
      </c>
      <c r="D81" s="105" t="s">
        <v>0</v>
      </c>
      <c r="E81" s="103" t="s">
        <v>803</v>
      </c>
      <c r="F81" s="105" t="s">
        <v>30</v>
      </c>
      <c r="G81" s="105" t="s">
        <v>24</v>
      </c>
      <c r="H81" s="388">
        <v>150000</v>
      </c>
      <c r="I81" s="105" t="s">
        <v>165</v>
      </c>
      <c r="J81" s="451">
        <v>45449</v>
      </c>
      <c r="K81" s="451">
        <f t="shared" si="0"/>
        <v>45454</v>
      </c>
      <c r="L81" s="451">
        <f t="shared" si="6"/>
        <v>45468</v>
      </c>
      <c r="M81" s="451">
        <f t="shared" si="7"/>
        <v>45473</v>
      </c>
      <c r="N81" s="451">
        <f t="shared" si="3"/>
        <v>45476</v>
      </c>
      <c r="O81" s="451" t="s">
        <v>33</v>
      </c>
      <c r="P81" s="451" t="s">
        <v>33</v>
      </c>
      <c r="Q81" s="451" t="s">
        <v>33</v>
      </c>
      <c r="R81" s="451">
        <f t="shared" si="1"/>
        <v>45481</v>
      </c>
      <c r="S81" s="451">
        <f t="shared" si="2"/>
        <v>45486</v>
      </c>
    </row>
    <row r="82" spans="1:21" ht="27.75" customHeight="1" x14ac:dyDescent="0.35">
      <c r="A82" s="106">
        <v>80</v>
      </c>
      <c r="B82" s="396" t="s">
        <v>955</v>
      </c>
      <c r="C82" s="412" t="s">
        <v>956</v>
      </c>
      <c r="D82" s="106" t="s">
        <v>0</v>
      </c>
      <c r="E82" s="103" t="s">
        <v>803</v>
      </c>
      <c r="F82" s="105" t="s">
        <v>30</v>
      </c>
      <c r="G82" s="105" t="s">
        <v>24</v>
      </c>
      <c r="H82" s="388">
        <v>80000</v>
      </c>
      <c r="I82" s="394" t="s">
        <v>149</v>
      </c>
      <c r="J82" s="451">
        <v>45449</v>
      </c>
      <c r="K82" s="451">
        <f t="shared" ref="K82:K145" si="8">J82+5</f>
        <v>45454</v>
      </c>
      <c r="L82" s="451">
        <f t="shared" si="6"/>
        <v>45468</v>
      </c>
      <c r="M82" s="451">
        <f t="shared" si="7"/>
        <v>45473</v>
      </c>
      <c r="N82" s="451">
        <f t="shared" si="3"/>
        <v>45476</v>
      </c>
      <c r="O82" s="451" t="s">
        <v>33</v>
      </c>
      <c r="P82" s="451" t="s">
        <v>33</v>
      </c>
      <c r="Q82" s="451" t="s">
        <v>33</v>
      </c>
      <c r="R82" s="451">
        <f t="shared" ref="R82:R145" si="9">N82+5</f>
        <v>45481</v>
      </c>
      <c r="S82" s="451">
        <f t="shared" ref="S82:S145" si="10">R82+5</f>
        <v>45486</v>
      </c>
    </row>
    <row r="83" spans="1:21" ht="27.75" customHeight="1" x14ac:dyDescent="0.35">
      <c r="A83" s="386">
        <v>81</v>
      </c>
      <c r="B83" s="396" t="s">
        <v>957</v>
      </c>
      <c r="C83" s="412" t="s">
        <v>958</v>
      </c>
      <c r="D83" s="106" t="s">
        <v>0</v>
      </c>
      <c r="E83" s="103" t="s">
        <v>803</v>
      </c>
      <c r="F83" s="105" t="s">
        <v>30</v>
      </c>
      <c r="G83" s="105" t="s">
        <v>24</v>
      </c>
      <c r="H83" s="388">
        <v>60000</v>
      </c>
      <c r="I83" s="394" t="s">
        <v>149</v>
      </c>
      <c r="J83" s="451">
        <v>45478</v>
      </c>
      <c r="K83" s="451">
        <f t="shared" si="8"/>
        <v>45483</v>
      </c>
      <c r="L83" s="451">
        <f t="shared" si="6"/>
        <v>45497</v>
      </c>
      <c r="M83" s="451">
        <f t="shared" si="7"/>
        <v>45502</v>
      </c>
      <c r="N83" s="451">
        <f t="shared" ref="N83:N146" si="11">M83+3</f>
        <v>45505</v>
      </c>
      <c r="O83" s="451" t="s">
        <v>33</v>
      </c>
      <c r="P83" s="451" t="s">
        <v>33</v>
      </c>
      <c r="Q83" s="451" t="s">
        <v>33</v>
      </c>
      <c r="R83" s="451">
        <f t="shared" si="9"/>
        <v>45510</v>
      </c>
      <c r="S83" s="451">
        <f t="shared" si="10"/>
        <v>45515</v>
      </c>
    </row>
    <row r="84" spans="1:21" ht="57" customHeight="1" x14ac:dyDescent="0.35">
      <c r="A84" s="106">
        <v>82</v>
      </c>
      <c r="B84" s="420" t="s">
        <v>959</v>
      </c>
      <c r="C84" s="428" t="s">
        <v>960</v>
      </c>
      <c r="D84" s="106" t="s">
        <v>0</v>
      </c>
      <c r="E84" s="103" t="s">
        <v>803</v>
      </c>
      <c r="F84" s="105" t="s">
        <v>30</v>
      </c>
      <c r="G84" s="105" t="s">
        <v>24</v>
      </c>
      <c r="H84" s="388">
        <v>60000</v>
      </c>
      <c r="I84" s="394" t="s">
        <v>149</v>
      </c>
      <c r="J84" s="451">
        <v>45478</v>
      </c>
      <c r="K84" s="451">
        <f t="shared" si="8"/>
        <v>45483</v>
      </c>
      <c r="L84" s="451">
        <f t="shared" si="6"/>
        <v>45497</v>
      </c>
      <c r="M84" s="451">
        <f t="shared" si="7"/>
        <v>45502</v>
      </c>
      <c r="N84" s="451">
        <f t="shared" si="11"/>
        <v>45505</v>
      </c>
      <c r="O84" s="451" t="s">
        <v>33</v>
      </c>
      <c r="P84" s="451" t="s">
        <v>33</v>
      </c>
      <c r="Q84" s="451" t="s">
        <v>33</v>
      </c>
      <c r="R84" s="451">
        <f t="shared" si="9"/>
        <v>45510</v>
      </c>
      <c r="S84" s="451">
        <f t="shared" si="10"/>
        <v>45515</v>
      </c>
    </row>
    <row r="85" spans="1:21" ht="30" customHeight="1" x14ac:dyDescent="0.35">
      <c r="A85" s="386">
        <v>83</v>
      </c>
      <c r="B85" s="420" t="s">
        <v>961</v>
      </c>
      <c r="C85" s="412" t="s">
        <v>962</v>
      </c>
      <c r="D85" s="106" t="s">
        <v>0</v>
      </c>
      <c r="E85" s="103" t="s">
        <v>803</v>
      </c>
      <c r="F85" s="105" t="s">
        <v>30</v>
      </c>
      <c r="G85" s="105" t="s">
        <v>24</v>
      </c>
      <c r="H85" s="388">
        <v>70000</v>
      </c>
      <c r="I85" s="394" t="s">
        <v>149</v>
      </c>
      <c r="J85" s="451">
        <v>45478</v>
      </c>
      <c r="K85" s="451">
        <f t="shared" si="8"/>
        <v>45483</v>
      </c>
      <c r="L85" s="451">
        <f t="shared" ref="L85:L116" si="12">K85+14</f>
        <v>45497</v>
      </c>
      <c r="M85" s="451">
        <f t="shared" ref="M85:M116" si="13">L85+5</f>
        <v>45502</v>
      </c>
      <c r="N85" s="451">
        <f t="shared" si="11"/>
        <v>45505</v>
      </c>
      <c r="O85" s="451" t="s">
        <v>33</v>
      </c>
      <c r="P85" s="451" t="s">
        <v>33</v>
      </c>
      <c r="Q85" s="451" t="s">
        <v>33</v>
      </c>
      <c r="R85" s="451">
        <f t="shared" si="9"/>
        <v>45510</v>
      </c>
      <c r="S85" s="451">
        <f t="shared" si="10"/>
        <v>45515</v>
      </c>
    </row>
    <row r="86" spans="1:21" ht="30" customHeight="1" x14ac:dyDescent="0.35">
      <c r="A86" s="106">
        <v>84</v>
      </c>
      <c r="B86" s="421" t="s">
        <v>963</v>
      </c>
      <c r="C86" s="412" t="s">
        <v>964</v>
      </c>
      <c r="D86" s="106" t="s">
        <v>0</v>
      </c>
      <c r="E86" s="103" t="s">
        <v>803</v>
      </c>
      <c r="F86" s="105" t="s">
        <v>30</v>
      </c>
      <c r="G86" s="105" t="s">
        <v>24</v>
      </c>
      <c r="H86" s="388">
        <v>15000</v>
      </c>
      <c r="I86" s="394" t="s">
        <v>149</v>
      </c>
      <c r="J86" s="451">
        <v>45601</v>
      </c>
      <c r="K86" s="451">
        <f t="shared" si="8"/>
        <v>45606</v>
      </c>
      <c r="L86" s="451">
        <f t="shared" si="12"/>
        <v>45620</v>
      </c>
      <c r="M86" s="451">
        <f t="shared" si="13"/>
        <v>45625</v>
      </c>
      <c r="N86" s="451">
        <f t="shared" si="11"/>
        <v>45628</v>
      </c>
      <c r="O86" s="451" t="s">
        <v>33</v>
      </c>
      <c r="P86" s="451" t="s">
        <v>33</v>
      </c>
      <c r="Q86" s="451" t="s">
        <v>33</v>
      </c>
      <c r="R86" s="451">
        <f t="shared" si="9"/>
        <v>45633</v>
      </c>
      <c r="S86" s="451">
        <f t="shared" si="10"/>
        <v>45638</v>
      </c>
    </row>
    <row r="87" spans="1:21" ht="32.25" customHeight="1" x14ac:dyDescent="0.35">
      <c r="A87" s="386">
        <v>85</v>
      </c>
      <c r="B87" s="414" t="s">
        <v>637</v>
      </c>
      <c r="C87" s="412" t="s">
        <v>965</v>
      </c>
      <c r="D87" s="106" t="s">
        <v>0</v>
      </c>
      <c r="E87" s="103" t="s">
        <v>803</v>
      </c>
      <c r="F87" s="105" t="s">
        <v>30</v>
      </c>
      <c r="G87" s="105" t="s">
        <v>24</v>
      </c>
      <c r="H87" s="422">
        <v>5000</v>
      </c>
      <c r="I87" s="105" t="s">
        <v>638</v>
      </c>
      <c r="J87" s="451">
        <v>45380</v>
      </c>
      <c r="K87" s="451">
        <f t="shared" si="8"/>
        <v>45385</v>
      </c>
      <c r="L87" s="451">
        <f t="shared" si="12"/>
        <v>45399</v>
      </c>
      <c r="M87" s="451">
        <f t="shared" si="13"/>
        <v>45404</v>
      </c>
      <c r="N87" s="451">
        <f t="shared" si="11"/>
        <v>45407</v>
      </c>
      <c r="O87" s="451" t="s">
        <v>33</v>
      </c>
      <c r="P87" s="451" t="s">
        <v>33</v>
      </c>
      <c r="Q87" s="451" t="s">
        <v>33</v>
      </c>
      <c r="R87" s="451">
        <f t="shared" si="9"/>
        <v>45412</v>
      </c>
      <c r="S87" s="451">
        <f t="shared" si="10"/>
        <v>45417</v>
      </c>
    </row>
    <row r="88" spans="1:21" ht="31.5" customHeight="1" x14ac:dyDescent="0.35">
      <c r="A88" s="106">
        <v>86</v>
      </c>
      <c r="B88" s="105" t="s">
        <v>640</v>
      </c>
      <c r="C88" s="412" t="s">
        <v>966</v>
      </c>
      <c r="D88" s="106" t="s">
        <v>0</v>
      </c>
      <c r="E88" s="103" t="s">
        <v>803</v>
      </c>
      <c r="F88" s="105" t="s">
        <v>30</v>
      </c>
      <c r="G88" s="105" t="s">
        <v>24</v>
      </c>
      <c r="H88" s="422">
        <v>5000</v>
      </c>
      <c r="I88" s="105" t="s">
        <v>638</v>
      </c>
      <c r="J88" s="451">
        <v>45380</v>
      </c>
      <c r="K88" s="451">
        <f t="shared" si="8"/>
        <v>45385</v>
      </c>
      <c r="L88" s="451">
        <f t="shared" si="12"/>
        <v>45399</v>
      </c>
      <c r="M88" s="451">
        <f t="shared" si="13"/>
        <v>45404</v>
      </c>
      <c r="N88" s="451">
        <f t="shared" si="11"/>
        <v>45407</v>
      </c>
      <c r="O88" s="451" t="s">
        <v>33</v>
      </c>
      <c r="P88" s="451" t="s">
        <v>33</v>
      </c>
      <c r="Q88" s="451" t="s">
        <v>33</v>
      </c>
      <c r="R88" s="451">
        <f t="shared" si="9"/>
        <v>45412</v>
      </c>
      <c r="S88" s="451">
        <f t="shared" si="10"/>
        <v>45417</v>
      </c>
    </row>
    <row r="89" spans="1:21" ht="29.25" customHeight="1" x14ac:dyDescent="0.35">
      <c r="A89" s="386">
        <v>87</v>
      </c>
      <c r="B89" s="105" t="s">
        <v>641</v>
      </c>
      <c r="C89" s="412" t="s">
        <v>967</v>
      </c>
      <c r="D89" s="106" t="s">
        <v>0</v>
      </c>
      <c r="E89" s="103" t="s">
        <v>803</v>
      </c>
      <c r="F89" s="105" t="s">
        <v>30</v>
      </c>
      <c r="G89" s="105" t="s">
        <v>24</v>
      </c>
      <c r="H89" s="422">
        <v>211302</v>
      </c>
      <c r="I89" s="105" t="s">
        <v>176</v>
      </c>
      <c r="J89" s="451">
        <v>45386</v>
      </c>
      <c r="K89" s="451">
        <f t="shared" si="8"/>
        <v>45391</v>
      </c>
      <c r="L89" s="451">
        <f t="shared" si="12"/>
        <v>45405</v>
      </c>
      <c r="M89" s="451">
        <f t="shared" si="13"/>
        <v>45410</v>
      </c>
      <c r="N89" s="451">
        <f t="shared" si="11"/>
        <v>45413</v>
      </c>
      <c r="O89" s="451" t="s">
        <v>33</v>
      </c>
      <c r="P89" s="451" t="s">
        <v>33</v>
      </c>
      <c r="Q89" s="451" t="s">
        <v>33</v>
      </c>
      <c r="R89" s="451">
        <f t="shared" si="9"/>
        <v>45418</v>
      </c>
      <c r="S89" s="451">
        <f t="shared" si="10"/>
        <v>45423</v>
      </c>
    </row>
    <row r="90" spans="1:21" ht="30.75" customHeight="1" x14ac:dyDescent="0.35">
      <c r="A90" s="106">
        <v>88</v>
      </c>
      <c r="B90" s="105" t="s">
        <v>642</v>
      </c>
      <c r="C90" s="412" t="s">
        <v>968</v>
      </c>
      <c r="D90" s="106" t="s">
        <v>0</v>
      </c>
      <c r="E90" s="103" t="s">
        <v>803</v>
      </c>
      <c r="F90" s="105" t="s">
        <v>30</v>
      </c>
      <c r="G90" s="105" t="s">
        <v>24</v>
      </c>
      <c r="H90" s="422">
        <v>230000</v>
      </c>
      <c r="I90" s="105" t="s">
        <v>176</v>
      </c>
      <c r="J90" s="451">
        <v>45448</v>
      </c>
      <c r="K90" s="451">
        <f t="shared" si="8"/>
        <v>45453</v>
      </c>
      <c r="L90" s="451">
        <f t="shared" si="12"/>
        <v>45467</v>
      </c>
      <c r="M90" s="451">
        <f t="shared" si="13"/>
        <v>45472</v>
      </c>
      <c r="N90" s="451">
        <f t="shared" si="11"/>
        <v>45475</v>
      </c>
      <c r="O90" s="451" t="s">
        <v>33</v>
      </c>
      <c r="P90" s="451" t="s">
        <v>33</v>
      </c>
      <c r="Q90" s="451" t="s">
        <v>33</v>
      </c>
      <c r="R90" s="451">
        <f t="shared" si="9"/>
        <v>45480</v>
      </c>
      <c r="S90" s="451">
        <f t="shared" si="10"/>
        <v>45485</v>
      </c>
    </row>
    <row r="91" spans="1:21" ht="28.5" customHeight="1" x14ac:dyDescent="0.35">
      <c r="A91" s="386">
        <v>89</v>
      </c>
      <c r="B91" s="105" t="s">
        <v>643</v>
      </c>
      <c r="C91" s="412" t="s">
        <v>969</v>
      </c>
      <c r="D91" s="106" t="s">
        <v>0</v>
      </c>
      <c r="E91" s="103" t="s">
        <v>803</v>
      </c>
      <c r="F91" s="105" t="s">
        <v>30</v>
      </c>
      <c r="G91" s="105" t="s">
        <v>24</v>
      </c>
      <c r="H91" s="422">
        <v>230000</v>
      </c>
      <c r="I91" s="105" t="s">
        <v>176</v>
      </c>
      <c r="J91" s="451">
        <v>45540</v>
      </c>
      <c r="K91" s="451">
        <f t="shared" si="8"/>
        <v>45545</v>
      </c>
      <c r="L91" s="451">
        <f t="shared" si="12"/>
        <v>45559</v>
      </c>
      <c r="M91" s="451">
        <f t="shared" si="13"/>
        <v>45564</v>
      </c>
      <c r="N91" s="451">
        <f t="shared" si="11"/>
        <v>45567</v>
      </c>
      <c r="O91" s="451" t="s">
        <v>33</v>
      </c>
      <c r="P91" s="451" t="s">
        <v>33</v>
      </c>
      <c r="Q91" s="451" t="s">
        <v>33</v>
      </c>
      <c r="R91" s="451">
        <f t="shared" si="9"/>
        <v>45572</v>
      </c>
      <c r="S91" s="451">
        <f t="shared" si="10"/>
        <v>45577</v>
      </c>
    </row>
    <row r="92" spans="1:21" ht="41.25" customHeight="1" x14ac:dyDescent="0.35">
      <c r="A92" s="106">
        <v>90</v>
      </c>
      <c r="B92" s="105" t="s">
        <v>644</v>
      </c>
      <c r="C92" s="412" t="s">
        <v>970</v>
      </c>
      <c r="D92" s="106" t="s">
        <v>0</v>
      </c>
      <c r="E92" s="103" t="s">
        <v>803</v>
      </c>
      <c r="F92" s="105" t="s">
        <v>30</v>
      </c>
      <c r="G92" s="105" t="s">
        <v>24</v>
      </c>
      <c r="H92" s="422">
        <v>340000</v>
      </c>
      <c r="I92" s="105" t="s">
        <v>645</v>
      </c>
      <c r="J92" s="451">
        <v>45453</v>
      </c>
      <c r="K92" s="451">
        <f t="shared" si="8"/>
        <v>45458</v>
      </c>
      <c r="L92" s="451">
        <f t="shared" si="12"/>
        <v>45472</v>
      </c>
      <c r="M92" s="451">
        <f t="shared" si="13"/>
        <v>45477</v>
      </c>
      <c r="N92" s="451">
        <f t="shared" si="11"/>
        <v>45480</v>
      </c>
      <c r="O92" s="451" t="s">
        <v>33</v>
      </c>
      <c r="P92" s="451" t="s">
        <v>33</v>
      </c>
      <c r="Q92" s="451" t="s">
        <v>33</v>
      </c>
      <c r="R92" s="451">
        <f t="shared" si="9"/>
        <v>45485</v>
      </c>
      <c r="S92" s="451">
        <f t="shared" si="10"/>
        <v>45490</v>
      </c>
    </row>
    <row r="93" spans="1:21" ht="40.5" customHeight="1" x14ac:dyDescent="0.35">
      <c r="A93" s="386">
        <v>91</v>
      </c>
      <c r="B93" s="105" t="s">
        <v>646</v>
      </c>
      <c r="C93" s="412" t="s">
        <v>971</v>
      </c>
      <c r="D93" s="106" t="s">
        <v>0</v>
      </c>
      <c r="E93" s="103" t="s">
        <v>803</v>
      </c>
      <c r="F93" s="105" t="s">
        <v>30</v>
      </c>
      <c r="G93" s="105" t="s">
        <v>24</v>
      </c>
      <c r="H93" s="422">
        <v>20000</v>
      </c>
      <c r="I93" s="105" t="s">
        <v>645</v>
      </c>
      <c r="J93" s="451">
        <v>45483</v>
      </c>
      <c r="K93" s="451">
        <f t="shared" si="8"/>
        <v>45488</v>
      </c>
      <c r="L93" s="451">
        <f t="shared" si="12"/>
        <v>45502</v>
      </c>
      <c r="M93" s="451">
        <f t="shared" si="13"/>
        <v>45507</v>
      </c>
      <c r="N93" s="451">
        <f t="shared" si="11"/>
        <v>45510</v>
      </c>
      <c r="O93" s="451" t="s">
        <v>33</v>
      </c>
      <c r="P93" s="451" t="s">
        <v>33</v>
      </c>
      <c r="Q93" s="451" t="s">
        <v>33</v>
      </c>
      <c r="R93" s="451">
        <f t="shared" si="9"/>
        <v>45515</v>
      </c>
      <c r="S93" s="451">
        <f t="shared" si="10"/>
        <v>45520</v>
      </c>
    </row>
    <row r="94" spans="1:21" ht="40.5" customHeight="1" x14ac:dyDescent="0.35">
      <c r="A94" s="106">
        <v>92</v>
      </c>
      <c r="B94" s="105" t="s">
        <v>647</v>
      </c>
      <c r="C94" s="412" t="s">
        <v>972</v>
      </c>
      <c r="D94" s="106" t="s">
        <v>0</v>
      </c>
      <c r="E94" s="103" t="s">
        <v>803</v>
      </c>
      <c r="F94" s="105" t="s">
        <v>30</v>
      </c>
      <c r="G94" s="105" t="s">
        <v>24</v>
      </c>
      <c r="H94" s="422">
        <v>340000</v>
      </c>
      <c r="I94" s="105" t="s">
        <v>645</v>
      </c>
      <c r="J94" s="451">
        <v>45513</v>
      </c>
      <c r="K94" s="451">
        <f t="shared" si="8"/>
        <v>45518</v>
      </c>
      <c r="L94" s="451">
        <f t="shared" si="12"/>
        <v>45532</v>
      </c>
      <c r="M94" s="451">
        <f t="shared" si="13"/>
        <v>45537</v>
      </c>
      <c r="N94" s="451">
        <f t="shared" si="11"/>
        <v>45540</v>
      </c>
      <c r="O94" s="451" t="s">
        <v>33</v>
      </c>
      <c r="P94" s="451" t="s">
        <v>33</v>
      </c>
      <c r="Q94" s="451" t="s">
        <v>33</v>
      </c>
      <c r="R94" s="451">
        <f t="shared" si="9"/>
        <v>45545</v>
      </c>
      <c r="S94" s="451">
        <f t="shared" si="10"/>
        <v>45550</v>
      </c>
      <c r="T94" s="432"/>
      <c r="U94" s="432"/>
    </row>
    <row r="95" spans="1:21" ht="51" customHeight="1" x14ac:dyDescent="0.35">
      <c r="A95" s="386">
        <v>93</v>
      </c>
      <c r="B95" s="105" t="s">
        <v>648</v>
      </c>
      <c r="C95" s="412" t="s">
        <v>973</v>
      </c>
      <c r="D95" s="106" t="s">
        <v>0</v>
      </c>
      <c r="E95" s="103" t="s">
        <v>803</v>
      </c>
      <c r="F95" s="105" t="s">
        <v>30</v>
      </c>
      <c r="G95" s="105" t="s">
        <v>24</v>
      </c>
      <c r="H95" s="422">
        <v>20000</v>
      </c>
      <c r="I95" s="105" t="s">
        <v>645</v>
      </c>
      <c r="J95" s="451">
        <v>45604</v>
      </c>
      <c r="K95" s="451">
        <f t="shared" si="8"/>
        <v>45609</v>
      </c>
      <c r="L95" s="451">
        <f t="shared" si="12"/>
        <v>45623</v>
      </c>
      <c r="M95" s="451">
        <f t="shared" si="13"/>
        <v>45628</v>
      </c>
      <c r="N95" s="451">
        <f t="shared" si="11"/>
        <v>45631</v>
      </c>
      <c r="O95" s="451" t="s">
        <v>33</v>
      </c>
      <c r="P95" s="451" t="s">
        <v>33</v>
      </c>
      <c r="Q95" s="451" t="s">
        <v>33</v>
      </c>
      <c r="R95" s="451">
        <f t="shared" si="9"/>
        <v>45636</v>
      </c>
      <c r="S95" s="451">
        <f t="shared" si="10"/>
        <v>45641</v>
      </c>
      <c r="T95" s="432"/>
      <c r="U95" s="432"/>
    </row>
    <row r="96" spans="1:21" ht="40.5" customHeight="1" x14ac:dyDescent="0.35">
      <c r="A96" s="106">
        <v>94</v>
      </c>
      <c r="B96" s="105" t="s">
        <v>649</v>
      </c>
      <c r="C96" s="412" t="s">
        <v>974</v>
      </c>
      <c r="D96" s="106" t="s">
        <v>0</v>
      </c>
      <c r="E96" s="103" t="s">
        <v>803</v>
      </c>
      <c r="F96" s="105" t="s">
        <v>30</v>
      </c>
      <c r="G96" s="105" t="s">
        <v>24</v>
      </c>
      <c r="H96" s="422">
        <v>20000</v>
      </c>
      <c r="I96" s="105" t="s">
        <v>645</v>
      </c>
      <c r="J96" s="451">
        <v>45604</v>
      </c>
      <c r="K96" s="451">
        <f t="shared" si="8"/>
        <v>45609</v>
      </c>
      <c r="L96" s="451">
        <f t="shared" si="12"/>
        <v>45623</v>
      </c>
      <c r="M96" s="451">
        <f t="shared" si="13"/>
        <v>45628</v>
      </c>
      <c r="N96" s="451">
        <f t="shared" si="11"/>
        <v>45631</v>
      </c>
      <c r="O96" s="451" t="s">
        <v>33</v>
      </c>
      <c r="P96" s="451" t="s">
        <v>33</v>
      </c>
      <c r="Q96" s="451" t="s">
        <v>33</v>
      </c>
      <c r="R96" s="451">
        <f t="shared" si="9"/>
        <v>45636</v>
      </c>
      <c r="S96" s="451">
        <f t="shared" si="10"/>
        <v>45641</v>
      </c>
      <c r="T96" s="432"/>
      <c r="U96" s="432"/>
    </row>
    <row r="97" spans="1:21" ht="38.25" customHeight="1" x14ac:dyDescent="0.35">
      <c r="A97" s="386">
        <v>95</v>
      </c>
      <c r="B97" s="105" t="s">
        <v>650</v>
      </c>
      <c r="C97" s="412" t="s">
        <v>975</v>
      </c>
      <c r="D97" s="106" t="s">
        <v>0</v>
      </c>
      <c r="E97" s="103" t="s">
        <v>803</v>
      </c>
      <c r="F97" s="105" t="s">
        <v>30</v>
      </c>
      <c r="G97" s="105" t="s">
        <v>24</v>
      </c>
      <c r="H97" s="422">
        <v>340000</v>
      </c>
      <c r="I97" s="105" t="s">
        <v>645</v>
      </c>
      <c r="J97" s="451">
        <v>45628</v>
      </c>
      <c r="K97" s="451">
        <f t="shared" si="8"/>
        <v>45633</v>
      </c>
      <c r="L97" s="451">
        <f t="shared" si="12"/>
        <v>45647</v>
      </c>
      <c r="M97" s="451">
        <f t="shared" si="13"/>
        <v>45652</v>
      </c>
      <c r="N97" s="451">
        <f t="shared" si="11"/>
        <v>45655</v>
      </c>
      <c r="O97" s="451" t="s">
        <v>33</v>
      </c>
      <c r="P97" s="451" t="s">
        <v>33</v>
      </c>
      <c r="Q97" s="451" t="s">
        <v>33</v>
      </c>
      <c r="R97" s="451">
        <f t="shared" si="9"/>
        <v>45660</v>
      </c>
      <c r="S97" s="451">
        <f t="shared" si="10"/>
        <v>45665</v>
      </c>
      <c r="T97" s="432"/>
      <c r="U97" s="432"/>
    </row>
    <row r="98" spans="1:21" ht="31.5" customHeight="1" x14ac:dyDescent="0.35">
      <c r="A98" s="106">
        <v>96</v>
      </c>
      <c r="B98" s="105" t="s">
        <v>652</v>
      </c>
      <c r="C98" s="412" t="s">
        <v>976</v>
      </c>
      <c r="D98" s="106" t="s">
        <v>0</v>
      </c>
      <c r="E98" s="103" t="s">
        <v>803</v>
      </c>
      <c r="F98" s="105" t="s">
        <v>30</v>
      </c>
      <c r="G98" s="105" t="s">
        <v>24</v>
      </c>
      <c r="H98" s="422">
        <v>150000</v>
      </c>
      <c r="I98" s="105" t="s">
        <v>270</v>
      </c>
      <c r="J98" s="451">
        <v>45387</v>
      </c>
      <c r="K98" s="451">
        <f t="shared" si="8"/>
        <v>45392</v>
      </c>
      <c r="L98" s="451">
        <f t="shared" si="12"/>
        <v>45406</v>
      </c>
      <c r="M98" s="451">
        <f t="shared" si="13"/>
        <v>45411</v>
      </c>
      <c r="N98" s="451">
        <f t="shared" si="11"/>
        <v>45414</v>
      </c>
      <c r="O98" s="451" t="s">
        <v>33</v>
      </c>
      <c r="P98" s="451" t="s">
        <v>33</v>
      </c>
      <c r="Q98" s="451" t="s">
        <v>33</v>
      </c>
      <c r="R98" s="451">
        <f t="shared" si="9"/>
        <v>45419</v>
      </c>
      <c r="S98" s="451">
        <f t="shared" si="10"/>
        <v>45424</v>
      </c>
      <c r="T98" s="432"/>
      <c r="U98" s="432"/>
    </row>
    <row r="99" spans="1:21" ht="25.5" customHeight="1" x14ac:dyDescent="0.35">
      <c r="A99" s="386">
        <v>97</v>
      </c>
      <c r="B99" s="105" t="s">
        <v>653</v>
      </c>
      <c r="C99" s="412" t="s">
        <v>977</v>
      </c>
      <c r="D99" s="106" t="s">
        <v>0</v>
      </c>
      <c r="E99" s="103" t="s">
        <v>803</v>
      </c>
      <c r="F99" s="105" t="s">
        <v>30</v>
      </c>
      <c r="G99" s="105" t="s">
        <v>24</v>
      </c>
      <c r="H99" s="422">
        <v>150000</v>
      </c>
      <c r="I99" s="105" t="s">
        <v>270</v>
      </c>
      <c r="J99" s="451">
        <v>45380</v>
      </c>
      <c r="K99" s="451">
        <f t="shared" si="8"/>
        <v>45385</v>
      </c>
      <c r="L99" s="451">
        <f t="shared" si="12"/>
        <v>45399</v>
      </c>
      <c r="M99" s="451">
        <f t="shared" si="13"/>
        <v>45404</v>
      </c>
      <c r="N99" s="451">
        <f t="shared" si="11"/>
        <v>45407</v>
      </c>
      <c r="O99" s="451" t="s">
        <v>33</v>
      </c>
      <c r="P99" s="451" t="s">
        <v>33</v>
      </c>
      <c r="Q99" s="451" t="s">
        <v>33</v>
      </c>
      <c r="R99" s="451">
        <f t="shared" si="9"/>
        <v>45412</v>
      </c>
      <c r="S99" s="451">
        <f t="shared" si="10"/>
        <v>45417</v>
      </c>
      <c r="T99" s="432"/>
      <c r="U99" s="432"/>
    </row>
    <row r="100" spans="1:21" ht="27" customHeight="1" x14ac:dyDescent="0.35">
      <c r="A100" s="106">
        <v>98</v>
      </c>
      <c r="B100" s="105" t="s">
        <v>654</v>
      </c>
      <c r="C100" s="412" t="s">
        <v>978</v>
      </c>
      <c r="D100" s="106" t="s">
        <v>0</v>
      </c>
      <c r="E100" s="103" t="s">
        <v>803</v>
      </c>
      <c r="F100" s="105" t="s">
        <v>30</v>
      </c>
      <c r="G100" s="105" t="s">
        <v>24</v>
      </c>
      <c r="H100" s="422">
        <v>20000</v>
      </c>
      <c r="I100" s="105" t="s">
        <v>655</v>
      </c>
      <c r="J100" s="451">
        <v>45638</v>
      </c>
      <c r="K100" s="451">
        <f t="shared" si="8"/>
        <v>45643</v>
      </c>
      <c r="L100" s="451">
        <f t="shared" si="12"/>
        <v>45657</v>
      </c>
      <c r="M100" s="451">
        <f t="shared" si="13"/>
        <v>45662</v>
      </c>
      <c r="N100" s="451">
        <f t="shared" si="11"/>
        <v>45665</v>
      </c>
      <c r="O100" s="451" t="s">
        <v>33</v>
      </c>
      <c r="P100" s="451" t="s">
        <v>33</v>
      </c>
      <c r="Q100" s="451" t="s">
        <v>33</v>
      </c>
      <c r="R100" s="451">
        <f t="shared" si="9"/>
        <v>45670</v>
      </c>
      <c r="S100" s="451">
        <f t="shared" si="10"/>
        <v>45675</v>
      </c>
      <c r="T100" s="432"/>
      <c r="U100" s="432"/>
    </row>
    <row r="101" spans="1:21" ht="39" customHeight="1" x14ac:dyDescent="0.35">
      <c r="A101" s="386">
        <v>99</v>
      </c>
      <c r="B101" s="105" t="s">
        <v>657</v>
      </c>
      <c r="C101" s="429" t="s">
        <v>979</v>
      </c>
      <c r="D101" s="106" t="s">
        <v>0</v>
      </c>
      <c r="E101" s="103" t="s">
        <v>803</v>
      </c>
      <c r="F101" s="105" t="s">
        <v>30</v>
      </c>
      <c r="G101" s="105" t="s">
        <v>24</v>
      </c>
      <c r="H101" s="422">
        <v>10000</v>
      </c>
      <c r="I101" s="105" t="s">
        <v>645</v>
      </c>
      <c r="J101" s="451">
        <v>45380</v>
      </c>
      <c r="K101" s="451">
        <f t="shared" si="8"/>
        <v>45385</v>
      </c>
      <c r="L101" s="451">
        <f t="shared" si="12"/>
        <v>45399</v>
      </c>
      <c r="M101" s="451">
        <f t="shared" si="13"/>
        <v>45404</v>
      </c>
      <c r="N101" s="451">
        <f t="shared" si="11"/>
        <v>45407</v>
      </c>
      <c r="O101" s="451" t="s">
        <v>33</v>
      </c>
      <c r="P101" s="451" t="s">
        <v>33</v>
      </c>
      <c r="Q101" s="451" t="s">
        <v>33</v>
      </c>
      <c r="R101" s="451">
        <f t="shared" si="9"/>
        <v>45412</v>
      </c>
      <c r="S101" s="451">
        <f t="shared" si="10"/>
        <v>45417</v>
      </c>
      <c r="T101" s="432"/>
      <c r="U101" s="432"/>
    </row>
    <row r="102" spans="1:21" ht="29.25" customHeight="1" x14ac:dyDescent="0.35">
      <c r="A102" s="106">
        <v>100</v>
      </c>
      <c r="B102" s="105" t="s">
        <v>658</v>
      </c>
      <c r="C102" s="412" t="s">
        <v>980</v>
      </c>
      <c r="D102" s="106" t="s">
        <v>0</v>
      </c>
      <c r="E102" s="103" t="s">
        <v>803</v>
      </c>
      <c r="F102" s="105" t="s">
        <v>30</v>
      </c>
      <c r="G102" s="105" t="s">
        <v>24</v>
      </c>
      <c r="H102" s="422">
        <v>30000</v>
      </c>
      <c r="I102" s="105" t="s">
        <v>645</v>
      </c>
      <c r="J102" s="451">
        <v>45380</v>
      </c>
      <c r="K102" s="451">
        <f t="shared" si="8"/>
        <v>45385</v>
      </c>
      <c r="L102" s="451">
        <f t="shared" si="12"/>
        <v>45399</v>
      </c>
      <c r="M102" s="451">
        <f t="shared" si="13"/>
        <v>45404</v>
      </c>
      <c r="N102" s="451">
        <f t="shared" si="11"/>
        <v>45407</v>
      </c>
      <c r="O102" s="451" t="s">
        <v>33</v>
      </c>
      <c r="P102" s="451" t="s">
        <v>33</v>
      </c>
      <c r="Q102" s="451" t="s">
        <v>33</v>
      </c>
      <c r="R102" s="451">
        <f t="shared" si="9"/>
        <v>45412</v>
      </c>
      <c r="S102" s="451">
        <f t="shared" si="10"/>
        <v>45417</v>
      </c>
      <c r="T102" s="432"/>
      <c r="U102" s="432"/>
    </row>
    <row r="103" spans="1:21" ht="27.75" customHeight="1" x14ac:dyDescent="0.35">
      <c r="A103" s="386">
        <v>101</v>
      </c>
      <c r="B103" s="105" t="s">
        <v>659</v>
      </c>
      <c r="C103" s="412" t="s">
        <v>981</v>
      </c>
      <c r="D103" s="106" t="s">
        <v>0</v>
      </c>
      <c r="E103" s="103" t="s">
        <v>803</v>
      </c>
      <c r="F103" s="105" t="s">
        <v>30</v>
      </c>
      <c r="G103" s="105" t="s">
        <v>24</v>
      </c>
      <c r="H103" s="422">
        <v>30000</v>
      </c>
      <c r="I103" s="105" t="s">
        <v>645</v>
      </c>
      <c r="J103" s="451">
        <v>45380</v>
      </c>
      <c r="K103" s="451">
        <f t="shared" si="8"/>
        <v>45385</v>
      </c>
      <c r="L103" s="451">
        <f t="shared" si="12"/>
        <v>45399</v>
      </c>
      <c r="M103" s="451">
        <f t="shared" si="13"/>
        <v>45404</v>
      </c>
      <c r="N103" s="451">
        <f t="shared" si="11"/>
        <v>45407</v>
      </c>
      <c r="O103" s="451" t="s">
        <v>33</v>
      </c>
      <c r="P103" s="451" t="s">
        <v>33</v>
      </c>
      <c r="Q103" s="451" t="s">
        <v>33</v>
      </c>
      <c r="R103" s="451">
        <f t="shared" si="9"/>
        <v>45412</v>
      </c>
      <c r="S103" s="451">
        <f t="shared" si="10"/>
        <v>45417</v>
      </c>
      <c r="T103" s="432"/>
      <c r="U103" s="432"/>
    </row>
    <row r="104" spans="1:21" ht="20.25" customHeight="1" x14ac:dyDescent="0.35">
      <c r="A104" s="106">
        <v>102</v>
      </c>
      <c r="B104" s="105" t="s">
        <v>660</v>
      </c>
      <c r="C104" s="412" t="s">
        <v>982</v>
      </c>
      <c r="D104" s="106" t="s">
        <v>0</v>
      </c>
      <c r="E104" s="103" t="s">
        <v>803</v>
      </c>
      <c r="F104" s="105" t="s">
        <v>30</v>
      </c>
      <c r="G104" s="105" t="s">
        <v>24</v>
      </c>
      <c r="H104" s="422">
        <v>20000</v>
      </c>
      <c r="I104" s="105" t="s">
        <v>645</v>
      </c>
      <c r="J104" s="451">
        <v>45380</v>
      </c>
      <c r="K104" s="451">
        <f t="shared" si="8"/>
        <v>45385</v>
      </c>
      <c r="L104" s="451">
        <f t="shared" si="12"/>
        <v>45399</v>
      </c>
      <c r="M104" s="451">
        <f t="shared" si="13"/>
        <v>45404</v>
      </c>
      <c r="N104" s="451">
        <f t="shared" si="11"/>
        <v>45407</v>
      </c>
      <c r="O104" s="451" t="s">
        <v>33</v>
      </c>
      <c r="P104" s="451" t="s">
        <v>33</v>
      </c>
      <c r="Q104" s="451" t="s">
        <v>33</v>
      </c>
      <c r="R104" s="451">
        <f t="shared" si="9"/>
        <v>45412</v>
      </c>
      <c r="S104" s="451">
        <f t="shared" si="10"/>
        <v>45417</v>
      </c>
      <c r="T104" s="432"/>
      <c r="U104" s="432"/>
    </row>
    <row r="105" spans="1:21" ht="39" customHeight="1" x14ac:dyDescent="0.35">
      <c r="A105" s="386">
        <v>103</v>
      </c>
      <c r="B105" s="105" t="s">
        <v>983</v>
      </c>
      <c r="C105" s="412" t="s">
        <v>984</v>
      </c>
      <c r="D105" s="106" t="s">
        <v>0</v>
      </c>
      <c r="E105" s="103" t="s">
        <v>803</v>
      </c>
      <c r="F105" s="105" t="s">
        <v>30</v>
      </c>
      <c r="G105" s="105" t="s">
        <v>24</v>
      </c>
      <c r="H105" s="422">
        <v>1500</v>
      </c>
      <c r="I105" s="105" t="s">
        <v>645</v>
      </c>
      <c r="J105" s="451">
        <v>45380</v>
      </c>
      <c r="K105" s="451">
        <f t="shared" si="8"/>
        <v>45385</v>
      </c>
      <c r="L105" s="451">
        <f t="shared" si="12"/>
        <v>45399</v>
      </c>
      <c r="M105" s="451">
        <f t="shared" si="13"/>
        <v>45404</v>
      </c>
      <c r="N105" s="451">
        <f t="shared" si="11"/>
        <v>45407</v>
      </c>
      <c r="O105" s="451" t="s">
        <v>33</v>
      </c>
      <c r="P105" s="451" t="s">
        <v>33</v>
      </c>
      <c r="Q105" s="451" t="s">
        <v>33</v>
      </c>
      <c r="R105" s="451">
        <f t="shared" si="9"/>
        <v>45412</v>
      </c>
      <c r="S105" s="451">
        <f t="shared" si="10"/>
        <v>45417</v>
      </c>
      <c r="T105" s="432"/>
      <c r="U105" s="432"/>
    </row>
    <row r="106" spans="1:21" ht="20.25" customHeight="1" x14ac:dyDescent="0.35">
      <c r="A106" s="106">
        <v>104</v>
      </c>
      <c r="B106" s="105" t="s">
        <v>662</v>
      </c>
      <c r="C106" s="412" t="s">
        <v>985</v>
      </c>
      <c r="D106" s="106" t="s">
        <v>0</v>
      </c>
      <c r="E106" s="103" t="s">
        <v>803</v>
      </c>
      <c r="F106" s="105" t="s">
        <v>30</v>
      </c>
      <c r="G106" s="105" t="s">
        <v>24</v>
      </c>
      <c r="H106" s="422">
        <v>30000</v>
      </c>
      <c r="I106" s="105" t="s">
        <v>645</v>
      </c>
      <c r="J106" s="451">
        <v>45387</v>
      </c>
      <c r="K106" s="451">
        <f t="shared" si="8"/>
        <v>45392</v>
      </c>
      <c r="L106" s="451">
        <f t="shared" si="12"/>
        <v>45406</v>
      </c>
      <c r="M106" s="451">
        <f t="shared" si="13"/>
        <v>45411</v>
      </c>
      <c r="N106" s="451">
        <f t="shared" si="11"/>
        <v>45414</v>
      </c>
      <c r="O106" s="451" t="s">
        <v>33</v>
      </c>
      <c r="P106" s="451" t="s">
        <v>33</v>
      </c>
      <c r="Q106" s="451" t="s">
        <v>33</v>
      </c>
      <c r="R106" s="451">
        <f t="shared" si="9"/>
        <v>45419</v>
      </c>
      <c r="S106" s="451">
        <f t="shared" si="10"/>
        <v>45424</v>
      </c>
      <c r="T106" s="432"/>
      <c r="U106" s="432"/>
    </row>
    <row r="107" spans="1:21" ht="39" customHeight="1" x14ac:dyDescent="0.35">
      <c r="A107" s="386">
        <v>105</v>
      </c>
      <c r="B107" s="105" t="s">
        <v>663</v>
      </c>
      <c r="C107" s="412" t="s">
        <v>986</v>
      </c>
      <c r="D107" s="106" t="s">
        <v>0</v>
      </c>
      <c r="E107" s="103" t="s">
        <v>803</v>
      </c>
      <c r="F107" s="105" t="s">
        <v>30</v>
      </c>
      <c r="G107" s="105" t="s">
        <v>24</v>
      </c>
      <c r="H107" s="422">
        <v>30000</v>
      </c>
      <c r="I107" s="105" t="s">
        <v>645</v>
      </c>
      <c r="J107" s="451">
        <v>45418</v>
      </c>
      <c r="K107" s="451">
        <f t="shared" si="8"/>
        <v>45423</v>
      </c>
      <c r="L107" s="451">
        <f t="shared" si="12"/>
        <v>45437</v>
      </c>
      <c r="M107" s="451">
        <f t="shared" si="13"/>
        <v>45442</v>
      </c>
      <c r="N107" s="451">
        <f t="shared" si="11"/>
        <v>45445</v>
      </c>
      <c r="O107" s="451" t="s">
        <v>33</v>
      </c>
      <c r="P107" s="451" t="s">
        <v>33</v>
      </c>
      <c r="Q107" s="451" t="s">
        <v>33</v>
      </c>
      <c r="R107" s="451">
        <f t="shared" si="9"/>
        <v>45450</v>
      </c>
      <c r="S107" s="451">
        <f t="shared" si="10"/>
        <v>45455</v>
      </c>
      <c r="T107" s="432"/>
      <c r="U107" s="432"/>
    </row>
    <row r="108" spans="1:21" ht="35.25" customHeight="1" x14ac:dyDescent="0.35">
      <c r="A108" s="106">
        <v>106</v>
      </c>
      <c r="B108" s="105" t="s">
        <v>665</v>
      </c>
      <c r="C108" s="412" t="s">
        <v>987</v>
      </c>
      <c r="D108" s="106" t="s">
        <v>0</v>
      </c>
      <c r="E108" s="103" t="s">
        <v>803</v>
      </c>
      <c r="F108" s="105" t="s">
        <v>30</v>
      </c>
      <c r="G108" s="105" t="s">
        <v>24</v>
      </c>
      <c r="H108" s="422">
        <v>20000</v>
      </c>
      <c r="I108" s="105" t="s">
        <v>666</v>
      </c>
      <c r="J108" s="451">
        <v>45380</v>
      </c>
      <c r="K108" s="451">
        <f t="shared" si="8"/>
        <v>45385</v>
      </c>
      <c r="L108" s="451">
        <f t="shared" si="12"/>
        <v>45399</v>
      </c>
      <c r="M108" s="451">
        <f t="shared" si="13"/>
        <v>45404</v>
      </c>
      <c r="N108" s="451">
        <f t="shared" si="11"/>
        <v>45407</v>
      </c>
      <c r="O108" s="451" t="s">
        <v>33</v>
      </c>
      <c r="P108" s="451" t="s">
        <v>33</v>
      </c>
      <c r="Q108" s="451" t="s">
        <v>33</v>
      </c>
      <c r="R108" s="451">
        <f t="shared" si="9"/>
        <v>45412</v>
      </c>
      <c r="S108" s="451">
        <f t="shared" si="10"/>
        <v>45417</v>
      </c>
      <c r="T108" s="432"/>
      <c r="U108" s="432"/>
    </row>
    <row r="109" spans="1:21" ht="49.5" customHeight="1" x14ac:dyDescent="0.35">
      <c r="A109" s="386">
        <v>107</v>
      </c>
      <c r="B109" s="105" t="s">
        <v>988</v>
      </c>
      <c r="C109" s="412" t="s">
        <v>989</v>
      </c>
      <c r="D109" s="106" t="s">
        <v>0</v>
      </c>
      <c r="E109" s="103" t="s">
        <v>803</v>
      </c>
      <c r="F109" s="105" t="s">
        <v>30</v>
      </c>
      <c r="G109" s="105" t="s">
        <v>24</v>
      </c>
      <c r="H109" s="422">
        <v>300000</v>
      </c>
      <c r="I109" s="105" t="s">
        <v>645</v>
      </c>
      <c r="J109" s="451">
        <v>45513</v>
      </c>
      <c r="K109" s="451">
        <f t="shared" si="8"/>
        <v>45518</v>
      </c>
      <c r="L109" s="451">
        <f t="shared" si="12"/>
        <v>45532</v>
      </c>
      <c r="M109" s="451">
        <f t="shared" si="13"/>
        <v>45537</v>
      </c>
      <c r="N109" s="451">
        <f t="shared" si="11"/>
        <v>45540</v>
      </c>
      <c r="O109" s="451" t="s">
        <v>33</v>
      </c>
      <c r="P109" s="451" t="s">
        <v>33</v>
      </c>
      <c r="Q109" s="451" t="s">
        <v>33</v>
      </c>
      <c r="R109" s="451">
        <f t="shared" si="9"/>
        <v>45545</v>
      </c>
      <c r="S109" s="451">
        <f t="shared" si="10"/>
        <v>45550</v>
      </c>
      <c r="T109" s="432"/>
      <c r="U109" s="432"/>
    </row>
    <row r="110" spans="1:21" ht="31.5" customHeight="1" x14ac:dyDescent="0.35">
      <c r="A110" s="106">
        <v>108</v>
      </c>
      <c r="B110" s="105" t="s">
        <v>669</v>
      </c>
      <c r="C110" s="412" t="s">
        <v>990</v>
      </c>
      <c r="D110" s="106" t="s">
        <v>0</v>
      </c>
      <c r="E110" s="103" t="s">
        <v>803</v>
      </c>
      <c r="F110" s="105" t="s">
        <v>30</v>
      </c>
      <c r="G110" s="105" t="s">
        <v>24</v>
      </c>
      <c r="H110" s="422">
        <v>300000</v>
      </c>
      <c r="I110" s="105" t="s">
        <v>666</v>
      </c>
      <c r="J110" s="451">
        <v>45540</v>
      </c>
      <c r="K110" s="451">
        <f t="shared" si="8"/>
        <v>45545</v>
      </c>
      <c r="L110" s="451">
        <f t="shared" si="12"/>
        <v>45559</v>
      </c>
      <c r="M110" s="451">
        <f t="shared" si="13"/>
        <v>45564</v>
      </c>
      <c r="N110" s="451">
        <f t="shared" si="11"/>
        <v>45567</v>
      </c>
      <c r="O110" s="451" t="s">
        <v>33</v>
      </c>
      <c r="P110" s="451" t="s">
        <v>33</v>
      </c>
      <c r="Q110" s="451" t="s">
        <v>33</v>
      </c>
      <c r="R110" s="451">
        <f t="shared" si="9"/>
        <v>45572</v>
      </c>
      <c r="S110" s="451">
        <f t="shared" si="10"/>
        <v>45577</v>
      </c>
      <c r="T110" s="432"/>
      <c r="U110" s="432"/>
    </row>
    <row r="111" spans="1:21" ht="21.75" customHeight="1" x14ac:dyDescent="0.35">
      <c r="A111" s="386">
        <v>109</v>
      </c>
      <c r="B111" s="105" t="s">
        <v>670</v>
      </c>
      <c r="C111" s="412" t="s">
        <v>991</v>
      </c>
      <c r="D111" s="106" t="s">
        <v>0</v>
      </c>
      <c r="E111" s="103" t="s">
        <v>803</v>
      </c>
      <c r="F111" s="105" t="s">
        <v>30</v>
      </c>
      <c r="G111" s="105" t="s">
        <v>24</v>
      </c>
      <c r="H111" s="422">
        <v>20000</v>
      </c>
      <c r="I111" s="105" t="s">
        <v>645</v>
      </c>
      <c r="J111" s="451">
        <v>45540</v>
      </c>
      <c r="K111" s="451">
        <f t="shared" si="8"/>
        <v>45545</v>
      </c>
      <c r="L111" s="451">
        <f t="shared" si="12"/>
        <v>45559</v>
      </c>
      <c r="M111" s="451">
        <f t="shared" si="13"/>
        <v>45564</v>
      </c>
      <c r="N111" s="451">
        <f t="shared" si="11"/>
        <v>45567</v>
      </c>
      <c r="O111" s="451" t="s">
        <v>33</v>
      </c>
      <c r="P111" s="451" t="s">
        <v>33</v>
      </c>
      <c r="Q111" s="451" t="s">
        <v>33</v>
      </c>
      <c r="R111" s="451">
        <f t="shared" si="9"/>
        <v>45572</v>
      </c>
      <c r="S111" s="451">
        <f t="shared" si="10"/>
        <v>45577</v>
      </c>
      <c r="T111" s="432"/>
      <c r="U111" s="432"/>
    </row>
    <row r="112" spans="1:21" ht="27" customHeight="1" x14ac:dyDescent="0.35">
      <c r="A112" s="106">
        <v>110</v>
      </c>
      <c r="B112" s="105" t="s">
        <v>671</v>
      </c>
      <c r="C112" s="412" t="s">
        <v>992</v>
      </c>
      <c r="D112" s="106" t="s">
        <v>0</v>
      </c>
      <c r="E112" s="103" t="s">
        <v>803</v>
      </c>
      <c r="F112" s="105" t="s">
        <v>30</v>
      </c>
      <c r="G112" s="105" t="s">
        <v>24</v>
      </c>
      <c r="H112" s="422">
        <v>30000</v>
      </c>
      <c r="I112" s="105" t="s">
        <v>645</v>
      </c>
      <c r="J112" s="451">
        <v>45604</v>
      </c>
      <c r="K112" s="451">
        <f t="shared" si="8"/>
        <v>45609</v>
      </c>
      <c r="L112" s="451">
        <f t="shared" si="12"/>
        <v>45623</v>
      </c>
      <c r="M112" s="451">
        <f t="shared" si="13"/>
        <v>45628</v>
      </c>
      <c r="N112" s="451">
        <f t="shared" si="11"/>
        <v>45631</v>
      </c>
      <c r="O112" s="451" t="s">
        <v>33</v>
      </c>
      <c r="P112" s="451" t="s">
        <v>33</v>
      </c>
      <c r="Q112" s="451" t="s">
        <v>33</v>
      </c>
      <c r="R112" s="451">
        <f t="shared" si="9"/>
        <v>45636</v>
      </c>
      <c r="S112" s="451">
        <f t="shared" si="10"/>
        <v>45641</v>
      </c>
      <c r="T112" s="432"/>
      <c r="U112" s="432"/>
    </row>
    <row r="113" spans="1:21" ht="30.75" customHeight="1" x14ac:dyDescent="0.35">
      <c r="A113" s="386">
        <v>111</v>
      </c>
      <c r="B113" s="105" t="s">
        <v>672</v>
      </c>
      <c r="C113" s="412" t="s">
        <v>993</v>
      </c>
      <c r="D113" s="106" t="s">
        <v>0</v>
      </c>
      <c r="E113" s="103" t="s">
        <v>803</v>
      </c>
      <c r="F113" s="105" t="s">
        <v>30</v>
      </c>
      <c r="G113" s="105" t="s">
        <v>24</v>
      </c>
      <c r="H113" s="422">
        <v>30000</v>
      </c>
      <c r="I113" s="105" t="s">
        <v>645</v>
      </c>
      <c r="J113" s="451">
        <v>45380</v>
      </c>
      <c r="K113" s="451">
        <f t="shared" si="8"/>
        <v>45385</v>
      </c>
      <c r="L113" s="451">
        <f t="shared" si="12"/>
        <v>45399</v>
      </c>
      <c r="M113" s="451">
        <f t="shared" si="13"/>
        <v>45404</v>
      </c>
      <c r="N113" s="451">
        <f t="shared" si="11"/>
        <v>45407</v>
      </c>
      <c r="O113" s="451" t="s">
        <v>33</v>
      </c>
      <c r="P113" s="451" t="s">
        <v>33</v>
      </c>
      <c r="Q113" s="451" t="s">
        <v>33</v>
      </c>
      <c r="R113" s="451">
        <f t="shared" si="9"/>
        <v>45412</v>
      </c>
      <c r="S113" s="451">
        <f t="shared" si="10"/>
        <v>45417</v>
      </c>
      <c r="T113" s="432"/>
      <c r="U113" s="432"/>
    </row>
    <row r="114" spans="1:21" ht="28.5" customHeight="1" x14ac:dyDescent="0.35">
      <c r="A114" s="106">
        <v>112</v>
      </c>
      <c r="B114" s="105" t="s">
        <v>673</v>
      </c>
      <c r="C114" s="412" t="s">
        <v>994</v>
      </c>
      <c r="D114" s="106" t="s">
        <v>0</v>
      </c>
      <c r="E114" s="103" t="s">
        <v>803</v>
      </c>
      <c r="F114" s="105" t="s">
        <v>30</v>
      </c>
      <c r="G114" s="105" t="s">
        <v>24</v>
      </c>
      <c r="H114" s="422">
        <v>1500</v>
      </c>
      <c r="I114" s="105" t="s">
        <v>645</v>
      </c>
      <c r="J114" s="451">
        <v>45380</v>
      </c>
      <c r="K114" s="451">
        <f t="shared" si="8"/>
        <v>45385</v>
      </c>
      <c r="L114" s="451">
        <f t="shared" si="12"/>
        <v>45399</v>
      </c>
      <c r="M114" s="451">
        <f t="shared" si="13"/>
        <v>45404</v>
      </c>
      <c r="N114" s="451">
        <f t="shared" si="11"/>
        <v>45407</v>
      </c>
      <c r="O114" s="451" t="s">
        <v>33</v>
      </c>
      <c r="P114" s="451" t="s">
        <v>33</v>
      </c>
      <c r="Q114" s="451" t="s">
        <v>33</v>
      </c>
      <c r="R114" s="451">
        <f t="shared" si="9"/>
        <v>45412</v>
      </c>
      <c r="S114" s="451">
        <f t="shared" si="10"/>
        <v>45417</v>
      </c>
      <c r="T114" s="432"/>
      <c r="U114" s="432"/>
    </row>
    <row r="115" spans="1:21" ht="46.5" customHeight="1" x14ac:dyDescent="0.35">
      <c r="A115" s="386">
        <v>113</v>
      </c>
      <c r="B115" s="105" t="s">
        <v>675</v>
      </c>
      <c r="C115" s="428" t="s">
        <v>995</v>
      </c>
      <c r="D115" s="106" t="s">
        <v>0</v>
      </c>
      <c r="E115" s="103" t="s">
        <v>803</v>
      </c>
      <c r="F115" s="105" t="s">
        <v>30</v>
      </c>
      <c r="G115" s="105" t="s">
        <v>24</v>
      </c>
      <c r="H115" s="422">
        <v>160000</v>
      </c>
      <c r="I115" s="105" t="s">
        <v>676</v>
      </c>
      <c r="J115" s="451">
        <v>45380</v>
      </c>
      <c r="K115" s="451">
        <f t="shared" si="8"/>
        <v>45385</v>
      </c>
      <c r="L115" s="451">
        <f t="shared" si="12"/>
        <v>45399</v>
      </c>
      <c r="M115" s="451">
        <f t="shared" si="13"/>
        <v>45404</v>
      </c>
      <c r="N115" s="451">
        <f t="shared" si="11"/>
        <v>45407</v>
      </c>
      <c r="O115" s="451" t="s">
        <v>33</v>
      </c>
      <c r="P115" s="451" t="s">
        <v>33</v>
      </c>
      <c r="Q115" s="451" t="s">
        <v>33</v>
      </c>
      <c r="R115" s="451">
        <f t="shared" si="9"/>
        <v>45412</v>
      </c>
      <c r="S115" s="451">
        <f t="shared" si="10"/>
        <v>45417</v>
      </c>
      <c r="T115" s="432"/>
      <c r="U115" s="432"/>
    </row>
    <row r="116" spans="1:21" ht="19.5" customHeight="1" x14ac:dyDescent="0.35">
      <c r="A116" s="106">
        <v>114</v>
      </c>
      <c r="B116" s="105" t="s">
        <v>677</v>
      </c>
      <c r="C116" s="412" t="s">
        <v>996</v>
      </c>
      <c r="D116" s="106" t="s">
        <v>0</v>
      </c>
      <c r="E116" s="103" t="s">
        <v>803</v>
      </c>
      <c r="F116" s="105" t="s">
        <v>30</v>
      </c>
      <c r="G116" s="105" t="s">
        <v>24</v>
      </c>
      <c r="H116" s="422">
        <v>40000</v>
      </c>
      <c r="I116" s="105" t="s">
        <v>676</v>
      </c>
      <c r="J116" s="451">
        <v>45380</v>
      </c>
      <c r="K116" s="451">
        <f t="shared" si="8"/>
        <v>45385</v>
      </c>
      <c r="L116" s="451">
        <f t="shared" si="12"/>
        <v>45399</v>
      </c>
      <c r="M116" s="451">
        <f t="shared" si="13"/>
        <v>45404</v>
      </c>
      <c r="N116" s="451">
        <f t="shared" si="11"/>
        <v>45407</v>
      </c>
      <c r="O116" s="451" t="s">
        <v>33</v>
      </c>
      <c r="P116" s="451" t="s">
        <v>33</v>
      </c>
      <c r="Q116" s="451" t="s">
        <v>33</v>
      </c>
      <c r="R116" s="451">
        <f t="shared" si="9"/>
        <v>45412</v>
      </c>
      <c r="S116" s="451">
        <f t="shared" si="10"/>
        <v>45417</v>
      </c>
      <c r="T116" s="432"/>
      <c r="U116" s="432"/>
    </row>
    <row r="117" spans="1:21" ht="26.25" customHeight="1" x14ac:dyDescent="0.35">
      <c r="A117" s="386">
        <v>115</v>
      </c>
      <c r="B117" s="105" t="s">
        <v>679</v>
      </c>
      <c r="C117" s="412" t="s">
        <v>997</v>
      </c>
      <c r="D117" s="106" t="s">
        <v>0</v>
      </c>
      <c r="E117" s="103" t="s">
        <v>803</v>
      </c>
      <c r="F117" s="105" t="s">
        <v>30</v>
      </c>
      <c r="G117" s="105" t="s">
        <v>24</v>
      </c>
      <c r="H117" s="422">
        <v>240000</v>
      </c>
      <c r="I117" s="105" t="s">
        <v>638</v>
      </c>
      <c r="J117" s="451">
        <v>45380</v>
      </c>
      <c r="K117" s="451">
        <f t="shared" si="8"/>
        <v>45385</v>
      </c>
      <c r="L117" s="451">
        <f t="shared" ref="L117:L148" si="14">K117+14</f>
        <v>45399</v>
      </c>
      <c r="M117" s="451">
        <f t="shared" ref="M117:M148" si="15">L117+5</f>
        <v>45404</v>
      </c>
      <c r="N117" s="451">
        <f t="shared" si="11"/>
        <v>45407</v>
      </c>
      <c r="O117" s="451" t="s">
        <v>33</v>
      </c>
      <c r="P117" s="451" t="s">
        <v>33</v>
      </c>
      <c r="Q117" s="451" t="s">
        <v>33</v>
      </c>
      <c r="R117" s="451">
        <f t="shared" si="9"/>
        <v>45412</v>
      </c>
      <c r="S117" s="451">
        <f t="shared" si="10"/>
        <v>45417</v>
      </c>
      <c r="T117" s="432"/>
      <c r="U117" s="432"/>
    </row>
    <row r="118" spans="1:21" ht="32.25" customHeight="1" x14ac:dyDescent="0.35">
      <c r="A118" s="106">
        <v>116</v>
      </c>
      <c r="B118" s="105" t="s">
        <v>680</v>
      </c>
      <c r="C118" s="412" t="s">
        <v>998</v>
      </c>
      <c r="D118" s="106" t="s">
        <v>0</v>
      </c>
      <c r="E118" s="103" t="s">
        <v>803</v>
      </c>
      <c r="F118" s="105" t="s">
        <v>30</v>
      </c>
      <c r="G118" s="105" t="s">
        <v>24</v>
      </c>
      <c r="H118" s="422">
        <v>176000</v>
      </c>
      <c r="I118" s="105" t="s">
        <v>676</v>
      </c>
      <c r="J118" s="451">
        <v>45380</v>
      </c>
      <c r="K118" s="451">
        <f t="shared" si="8"/>
        <v>45385</v>
      </c>
      <c r="L118" s="451">
        <f t="shared" si="14"/>
        <v>45399</v>
      </c>
      <c r="M118" s="451">
        <f t="shared" si="15"/>
        <v>45404</v>
      </c>
      <c r="N118" s="451">
        <f t="shared" si="11"/>
        <v>45407</v>
      </c>
      <c r="O118" s="451" t="s">
        <v>33</v>
      </c>
      <c r="P118" s="451" t="s">
        <v>33</v>
      </c>
      <c r="Q118" s="451" t="s">
        <v>33</v>
      </c>
      <c r="R118" s="451">
        <f t="shared" si="9"/>
        <v>45412</v>
      </c>
      <c r="S118" s="451">
        <f t="shared" si="10"/>
        <v>45417</v>
      </c>
      <c r="T118" s="432"/>
      <c r="U118" s="432"/>
    </row>
    <row r="119" spans="1:21" ht="30.75" customHeight="1" x14ac:dyDescent="0.35">
      <c r="A119" s="386">
        <v>117</v>
      </c>
      <c r="B119" s="105" t="s">
        <v>681</v>
      </c>
      <c r="C119" s="412" t="s">
        <v>999</v>
      </c>
      <c r="D119" s="106" t="s">
        <v>0</v>
      </c>
      <c r="E119" s="103" t="s">
        <v>803</v>
      </c>
      <c r="F119" s="105" t="s">
        <v>30</v>
      </c>
      <c r="G119" s="105" t="s">
        <v>24</v>
      </c>
      <c r="H119" s="422">
        <v>7000</v>
      </c>
      <c r="I119" s="105" t="s">
        <v>186</v>
      </c>
      <c r="J119" s="451">
        <v>45380</v>
      </c>
      <c r="K119" s="451">
        <f t="shared" si="8"/>
        <v>45385</v>
      </c>
      <c r="L119" s="451">
        <f t="shared" si="14"/>
        <v>45399</v>
      </c>
      <c r="M119" s="451">
        <f t="shared" si="15"/>
        <v>45404</v>
      </c>
      <c r="N119" s="451">
        <f t="shared" si="11"/>
        <v>45407</v>
      </c>
      <c r="O119" s="451" t="s">
        <v>33</v>
      </c>
      <c r="P119" s="451" t="s">
        <v>33</v>
      </c>
      <c r="Q119" s="451" t="s">
        <v>33</v>
      </c>
      <c r="R119" s="451">
        <f t="shared" si="9"/>
        <v>45412</v>
      </c>
      <c r="S119" s="451">
        <f t="shared" si="10"/>
        <v>45417</v>
      </c>
      <c r="T119" s="432"/>
      <c r="U119" s="432"/>
    </row>
    <row r="120" spans="1:21" ht="27.75" customHeight="1" x14ac:dyDescent="0.35">
      <c r="A120" s="106">
        <v>118</v>
      </c>
      <c r="B120" s="105" t="s">
        <v>682</v>
      </c>
      <c r="C120" s="412" t="s">
        <v>1000</v>
      </c>
      <c r="D120" s="106" t="s">
        <v>0</v>
      </c>
      <c r="E120" s="103" t="s">
        <v>803</v>
      </c>
      <c r="F120" s="105" t="s">
        <v>30</v>
      </c>
      <c r="G120" s="105" t="s">
        <v>24</v>
      </c>
      <c r="H120" s="422">
        <v>25000</v>
      </c>
      <c r="I120" s="105" t="s">
        <v>186</v>
      </c>
      <c r="J120" s="451">
        <v>45380</v>
      </c>
      <c r="K120" s="451">
        <f t="shared" si="8"/>
        <v>45385</v>
      </c>
      <c r="L120" s="451">
        <f t="shared" si="14"/>
        <v>45399</v>
      </c>
      <c r="M120" s="451">
        <f t="shared" si="15"/>
        <v>45404</v>
      </c>
      <c r="N120" s="451">
        <f t="shared" si="11"/>
        <v>45407</v>
      </c>
      <c r="O120" s="451" t="s">
        <v>33</v>
      </c>
      <c r="P120" s="451" t="s">
        <v>33</v>
      </c>
      <c r="Q120" s="451" t="s">
        <v>33</v>
      </c>
      <c r="R120" s="451">
        <f t="shared" si="9"/>
        <v>45412</v>
      </c>
      <c r="S120" s="451">
        <f t="shared" si="10"/>
        <v>45417</v>
      </c>
      <c r="T120" s="432"/>
      <c r="U120" s="432"/>
    </row>
    <row r="121" spans="1:21" ht="26.25" customHeight="1" x14ac:dyDescent="0.35">
      <c r="A121" s="386">
        <v>119</v>
      </c>
      <c r="B121" s="105" t="s">
        <v>683</v>
      </c>
      <c r="C121" s="412" t="s">
        <v>1001</v>
      </c>
      <c r="D121" s="106" t="s">
        <v>0</v>
      </c>
      <c r="E121" s="103" t="s">
        <v>803</v>
      </c>
      <c r="F121" s="105" t="s">
        <v>30</v>
      </c>
      <c r="G121" s="105" t="s">
        <v>24</v>
      </c>
      <c r="H121" s="422">
        <v>240000</v>
      </c>
      <c r="I121" s="105" t="s">
        <v>638</v>
      </c>
      <c r="J121" s="451">
        <v>45380</v>
      </c>
      <c r="K121" s="451">
        <f t="shared" si="8"/>
        <v>45385</v>
      </c>
      <c r="L121" s="451">
        <f t="shared" si="14"/>
        <v>45399</v>
      </c>
      <c r="M121" s="451">
        <f t="shared" si="15"/>
        <v>45404</v>
      </c>
      <c r="N121" s="451">
        <f t="shared" si="11"/>
        <v>45407</v>
      </c>
      <c r="O121" s="451" t="s">
        <v>33</v>
      </c>
      <c r="P121" s="451" t="s">
        <v>33</v>
      </c>
      <c r="Q121" s="451" t="s">
        <v>33</v>
      </c>
      <c r="R121" s="451">
        <f t="shared" si="9"/>
        <v>45412</v>
      </c>
      <c r="S121" s="451">
        <f t="shared" si="10"/>
        <v>45417</v>
      </c>
      <c r="T121" s="432"/>
      <c r="U121" s="432"/>
    </row>
    <row r="122" spans="1:21" ht="30" customHeight="1" x14ac:dyDescent="0.35">
      <c r="A122" s="106">
        <v>120</v>
      </c>
      <c r="B122" s="105" t="s">
        <v>684</v>
      </c>
      <c r="C122" s="412" t="s">
        <v>1002</v>
      </c>
      <c r="D122" s="106" t="s">
        <v>0</v>
      </c>
      <c r="E122" s="103" t="s">
        <v>803</v>
      </c>
      <c r="F122" s="105" t="s">
        <v>30</v>
      </c>
      <c r="G122" s="105" t="s">
        <v>24</v>
      </c>
      <c r="H122" s="422">
        <v>240000</v>
      </c>
      <c r="I122" s="105" t="s">
        <v>638</v>
      </c>
      <c r="J122" s="451">
        <v>45387</v>
      </c>
      <c r="K122" s="451">
        <f t="shared" si="8"/>
        <v>45392</v>
      </c>
      <c r="L122" s="451">
        <f t="shared" si="14"/>
        <v>45406</v>
      </c>
      <c r="M122" s="451">
        <f t="shared" si="15"/>
        <v>45411</v>
      </c>
      <c r="N122" s="451">
        <f t="shared" si="11"/>
        <v>45414</v>
      </c>
      <c r="O122" s="451" t="s">
        <v>33</v>
      </c>
      <c r="P122" s="451" t="s">
        <v>33</v>
      </c>
      <c r="Q122" s="451" t="s">
        <v>33</v>
      </c>
      <c r="R122" s="451">
        <f t="shared" si="9"/>
        <v>45419</v>
      </c>
      <c r="S122" s="451">
        <f t="shared" si="10"/>
        <v>45424</v>
      </c>
      <c r="T122" s="432"/>
      <c r="U122" s="432"/>
    </row>
    <row r="123" spans="1:21" ht="15" customHeight="1" x14ac:dyDescent="0.35">
      <c r="A123" s="386">
        <v>121</v>
      </c>
      <c r="B123" s="105" t="s">
        <v>685</v>
      </c>
      <c r="C123" s="412" t="s">
        <v>1003</v>
      </c>
      <c r="D123" s="106" t="s">
        <v>0</v>
      </c>
      <c r="E123" s="103" t="s">
        <v>803</v>
      </c>
      <c r="F123" s="105" t="s">
        <v>30</v>
      </c>
      <c r="G123" s="105" t="s">
        <v>24</v>
      </c>
      <c r="H123" s="422">
        <v>80000</v>
      </c>
      <c r="I123" s="105" t="s">
        <v>645</v>
      </c>
      <c r="J123" s="451">
        <v>45387</v>
      </c>
      <c r="K123" s="451">
        <f t="shared" si="8"/>
        <v>45392</v>
      </c>
      <c r="L123" s="451">
        <f t="shared" si="14"/>
        <v>45406</v>
      </c>
      <c r="M123" s="451">
        <f t="shared" si="15"/>
        <v>45411</v>
      </c>
      <c r="N123" s="451">
        <f t="shared" si="11"/>
        <v>45414</v>
      </c>
      <c r="O123" s="451" t="s">
        <v>33</v>
      </c>
      <c r="P123" s="451" t="s">
        <v>33</v>
      </c>
      <c r="Q123" s="451" t="s">
        <v>33</v>
      </c>
      <c r="R123" s="451">
        <f t="shared" si="9"/>
        <v>45419</v>
      </c>
      <c r="S123" s="451">
        <f t="shared" si="10"/>
        <v>45424</v>
      </c>
      <c r="T123" s="432"/>
      <c r="U123" s="432"/>
    </row>
    <row r="124" spans="1:21" ht="26.25" customHeight="1" x14ac:dyDescent="0.35">
      <c r="A124" s="106">
        <v>122</v>
      </c>
      <c r="B124" s="105" t="s">
        <v>686</v>
      </c>
      <c r="C124" s="412" t="s">
        <v>1004</v>
      </c>
      <c r="D124" s="106" t="s">
        <v>0</v>
      </c>
      <c r="E124" s="103" t="s">
        <v>803</v>
      </c>
      <c r="F124" s="105" t="s">
        <v>30</v>
      </c>
      <c r="G124" s="105" t="s">
        <v>24</v>
      </c>
      <c r="H124" s="422">
        <v>20000</v>
      </c>
      <c r="I124" s="105" t="s">
        <v>676</v>
      </c>
      <c r="J124" s="451">
        <v>45387</v>
      </c>
      <c r="K124" s="451">
        <f t="shared" si="8"/>
        <v>45392</v>
      </c>
      <c r="L124" s="451">
        <f t="shared" si="14"/>
        <v>45406</v>
      </c>
      <c r="M124" s="451">
        <f t="shared" si="15"/>
        <v>45411</v>
      </c>
      <c r="N124" s="451">
        <f t="shared" si="11"/>
        <v>45414</v>
      </c>
      <c r="O124" s="451" t="s">
        <v>33</v>
      </c>
      <c r="P124" s="451" t="s">
        <v>33</v>
      </c>
      <c r="Q124" s="451" t="s">
        <v>33</v>
      </c>
      <c r="R124" s="451">
        <f t="shared" si="9"/>
        <v>45419</v>
      </c>
      <c r="S124" s="451">
        <f t="shared" si="10"/>
        <v>45424</v>
      </c>
      <c r="T124" s="432"/>
      <c r="U124" s="432"/>
    </row>
    <row r="125" spans="1:21" ht="16.5" customHeight="1" x14ac:dyDescent="0.35">
      <c r="A125" s="386">
        <v>123</v>
      </c>
      <c r="B125" s="105" t="s">
        <v>687</v>
      </c>
      <c r="C125" s="412" t="s">
        <v>1005</v>
      </c>
      <c r="D125" s="106" t="s">
        <v>0</v>
      </c>
      <c r="E125" s="103" t="s">
        <v>803</v>
      </c>
      <c r="F125" s="105" t="s">
        <v>30</v>
      </c>
      <c r="G125" s="105" t="s">
        <v>24</v>
      </c>
      <c r="H125" s="422">
        <v>5000</v>
      </c>
      <c r="I125" s="105" t="s">
        <v>676</v>
      </c>
      <c r="J125" s="451">
        <v>45391</v>
      </c>
      <c r="K125" s="451">
        <f t="shared" si="8"/>
        <v>45396</v>
      </c>
      <c r="L125" s="451">
        <f t="shared" si="14"/>
        <v>45410</v>
      </c>
      <c r="M125" s="451">
        <f t="shared" si="15"/>
        <v>45415</v>
      </c>
      <c r="N125" s="451">
        <f t="shared" si="11"/>
        <v>45418</v>
      </c>
      <c r="O125" s="451" t="s">
        <v>33</v>
      </c>
      <c r="P125" s="451" t="s">
        <v>33</v>
      </c>
      <c r="Q125" s="451" t="s">
        <v>33</v>
      </c>
      <c r="R125" s="451">
        <f t="shared" si="9"/>
        <v>45423</v>
      </c>
      <c r="S125" s="451">
        <f t="shared" si="10"/>
        <v>45428</v>
      </c>
      <c r="T125" s="432"/>
      <c r="U125" s="432"/>
    </row>
    <row r="126" spans="1:21" ht="33" customHeight="1" x14ac:dyDescent="0.35">
      <c r="A126" s="106">
        <v>124</v>
      </c>
      <c r="B126" s="105" t="s">
        <v>688</v>
      </c>
      <c r="C126" s="412" t="s">
        <v>1006</v>
      </c>
      <c r="D126" s="106" t="s">
        <v>0</v>
      </c>
      <c r="E126" s="103" t="s">
        <v>803</v>
      </c>
      <c r="F126" s="105" t="s">
        <v>30</v>
      </c>
      <c r="G126" s="105" t="s">
        <v>24</v>
      </c>
      <c r="H126" s="422">
        <v>240000</v>
      </c>
      <c r="I126" s="105" t="s">
        <v>638</v>
      </c>
      <c r="J126" s="451">
        <v>45391</v>
      </c>
      <c r="K126" s="451">
        <f t="shared" si="8"/>
        <v>45396</v>
      </c>
      <c r="L126" s="451">
        <f t="shared" si="14"/>
        <v>45410</v>
      </c>
      <c r="M126" s="451">
        <f t="shared" si="15"/>
        <v>45415</v>
      </c>
      <c r="N126" s="451">
        <f t="shared" si="11"/>
        <v>45418</v>
      </c>
      <c r="O126" s="451" t="s">
        <v>33</v>
      </c>
      <c r="P126" s="451" t="s">
        <v>33</v>
      </c>
      <c r="Q126" s="451" t="s">
        <v>33</v>
      </c>
      <c r="R126" s="451">
        <f t="shared" si="9"/>
        <v>45423</v>
      </c>
      <c r="S126" s="451">
        <f t="shared" si="10"/>
        <v>45428</v>
      </c>
      <c r="T126" s="432"/>
      <c r="U126" s="432"/>
    </row>
    <row r="127" spans="1:21" ht="24.75" customHeight="1" x14ac:dyDescent="0.35">
      <c r="A127" s="386">
        <v>125</v>
      </c>
      <c r="B127" s="105" t="s">
        <v>689</v>
      </c>
      <c r="C127" s="412" t="s">
        <v>1007</v>
      </c>
      <c r="D127" s="106" t="s">
        <v>0</v>
      </c>
      <c r="E127" s="103" t="s">
        <v>803</v>
      </c>
      <c r="F127" s="105" t="s">
        <v>30</v>
      </c>
      <c r="G127" s="105" t="s">
        <v>24</v>
      </c>
      <c r="H127" s="422">
        <v>200000</v>
      </c>
      <c r="I127" s="105" t="s">
        <v>655</v>
      </c>
      <c r="J127" s="451">
        <v>45391</v>
      </c>
      <c r="K127" s="451">
        <f t="shared" si="8"/>
        <v>45396</v>
      </c>
      <c r="L127" s="451">
        <f t="shared" si="14"/>
        <v>45410</v>
      </c>
      <c r="M127" s="451">
        <f t="shared" si="15"/>
        <v>45415</v>
      </c>
      <c r="N127" s="451">
        <f t="shared" si="11"/>
        <v>45418</v>
      </c>
      <c r="O127" s="451" t="s">
        <v>33</v>
      </c>
      <c r="P127" s="451" t="s">
        <v>33</v>
      </c>
      <c r="Q127" s="451" t="s">
        <v>33</v>
      </c>
      <c r="R127" s="451">
        <f t="shared" si="9"/>
        <v>45423</v>
      </c>
      <c r="S127" s="451">
        <f t="shared" si="10"/>
        <v>45428</v>
      </c>
      <c r="T127" s="432"/>
      <c r="U127" s="432"/>
    </row>
    <row r="128" spans="1:21" ht="16.5" customHeight="1" x14ac:dyDescent="0.35">
      <c r="A128" s="106">
        <v>126</v>
      </c>
      <c r="B128" s="105" t="s">
        <v>690</v>
      </c>
      <c r="C128" s="412" t="s">
        <v>1008</v>
      </c>
      <c r="D128" s="106" t="s">
        <v>0</v>
      </c>
      <c r="E128" s="103" t="s">
        <v>803</v>
      </c>
      <c r="F128" s="105" t="s">
        <v>30</v>
      </c>
      <c r="G128" s="105" t="s">
        <v>24</v>
      </c>
      <c r="H128" s="422">
        <v>30000</v>
      </c>
      <c r="I128" s="105" t="s">
        <v>655</v>
      </c>
      <c r="J128" s="451">
        <v>45418</v>
      </c>
      <c r="K128" s="451">
        <f t="shared" si="8"/>
        <v>45423</v>
      </c>
      <c r="L128" s="451">
        <f t="shared" si="14"/>
        <v>45437</v>
      </c>
      <c r="M128" s="451">
        <f t="shared" si="15"/>
        <v>45442</v>
      </c>
      <c r="N128" s="451">
        <f t="shared" si="11"/>
        <v>45445</v>
      </c>
      <c r="O128" s="451" t="s">
        <v>33</v>
      </c>
      <c r="P128" s="451" t="s">
        <v>33</v>
      </c>
      <c r="Q128" s="451" t="s">
        <v>33</v>
      </c>
      <c r="R128" s="451">
        <f t="shared" si="9"/>
        <v>45450</v>
      </c>
      <c r="S128" s="451">
        <f t="shared" si="10"/>
        <v>45455</v>
      </c>
      <c r="T128" s="432"/>
      <c r="U128" s="432"/>
    </row>
    <row r="129" spans="1:21" ht="25.5" customHeight="1" x14ac:dyDescent="0.35">
      <c r="A129" s="386">
        <v>127</v>
      </c>
      <c r="B129" s="105" t="s">
        <v>691</v>
      </c>
      <c r="C129" s="412" t="s">
        <v>1009</v>
      </c>
      <c r="D129" s="106" t="s">
        <v>0</v>
      </c>
      <c r="E129" s="103" t="s">
        <v>803</v>
      </c>
      <c r="F129" s="105" t="s">
        <v>30</v>
      </c>
      <c r="G129" s="105" t="s">
        <v>24</v>
      </c>
      <c r="H129" s="422">
        <v>10000</v>
      </c>
      <c r="I129" s="105" t="s">
        <v>638</v>
      </c>
      <c r="J129" s="451">
        <v>45418</v>
      </c>
      <c r="K129" s="451">
        <f t="shared" si="8"/>
        <v>45423</v>
      </c>
      <c r="L129" s="451">
        <f t="shared" si="14"/>
        <v>45437</v>
      </c>
      <c r="M129" s="451">
        <f t="shared" si="15"/>
        <v>45442</v>
      </c>
      <c r="N129" s="451">
        <f t="shared" si="11"/>
        <v>45445</v>
      </c>
      <c r="O129" s="451" t="s">
        <v>33</v>
      </c>
      <c r="P129" s="451" t="s">
        <v>33</v>
      </c>
      <c r="Q129" s="451" t="s">
        <v>33</v>
      </c>
      <c r="R129" s="451">
        <f t="shared" si="9"/>
        <v>45450</v>
      </c>
      <c r="S129" s="451">
        <f t="shared" si="10"/>
        <v>45455</v>
      </c>
      <c r="T129" s="432"/>
      <c r="U129" s="432"/>
    </row>
    <row r="130" spans="1:21" ht="15.75" customHeight="1" x14ac:dyDescent="0.35">
      <c r="A130" s="106">
        <v>128</v>
      </c>
      <c r="B130" s="105" t="s">
        <v>692</v>
      </c>
      <c r="C130" s="412" t="s">
        <v>1010</v>
      </c>
      <c r="D130" s="106" t="s">
        <v>0</v>
      </c>
      <c r="E130" s="103" t="s">
        <v>803</v>
      </c>
      <c r="F130" s="105" t="s">
        <v>30</v>
      </c>
      <c r="G130" s="105" t="s">
        <v>24</v>
      </c>
      <c r="H130" s="422">
        <v>30000</v>
      </c>
      <c r="I130" s="105" t="s">
        <v>676</v>
      </c>
      <c r="J130" s="451">
        <v>45418</v>
      </c>
      <c r="K130" s="451">
        <f t="shared" si="8"/>
        <v>45423</v>
      </c>
      <c r="L130" s="451">
        <f t="shared" si="14"/>
        <v>45437</v>
      </c>
      <c r="M130" s="451">
        <f t="shared" si="15"/>
        <v>45442</v>
      </c>
      <c r="N130" s="451">
        <f t="shared" si="11"/>
        <v>45445</v>
      </c>
      <c r="O130" s="451" t="s">
        <v>33</v>
      </c>
      <c r="P130" s="451" t="s">
        <v>33</v>
      </c>
      <c r="Q130" s="451" t="s">
        <v>33</v>
      </c>
      <c r="R130" s="451">
        <f t="shared" si="9"/>
        <v>45450</v>
      </c>
      <c r="S130" s="451">
        <f t="shared" si="10"/>
        <v>45455</v>
      </c>
      <c r="T130" s="432"/>
      <c r="U130" s="432"/>
    </row>
    <row r="131" spans="1:21" ht="26.25" customHeight="1" x14ac:dyDescent="0.35">
      <c r="A131" s="386">
        <v>129</v>
      </c>
      <c r="B131" s="105" t="s">
        <v>693</v>
      </c>
      <c r="C131" s="412" t="s">
        <v>1011</v>
      </c>
      <c r="D131" s="106" t="s">
        <v>0</v>
      </c>
      <c r="E131" s="103" t="s">
        <v>803</v>
      </c>
      <c r="F131" s="105" t="s">
        <v>30</v>
      </c>
      <c r="G131" s="105" t="s">
        <v>24</v>
      </c>
      <c r="H131" s="422">
        <v>240000</v>
      </c>
      <c r="I131" s="105" t="s">
        <v>676</v>
      </c>
      <c r="J131" s="451">
        <v>45424</v>
      </c>
      <c r="K131" s="451">
        <f t="shared" si="8"/>
        <v>45429</v>
      </c>
      <c r="L131" s="451">
        <f t="shared" si="14"/>
        <v>45443</v>
      </c>
      <c r="M131" s="451">
        <f t="shared" si="15"/>
        <v>45448</v>
      </c>
      <c r="N131" s="451">
        <f t="shared" si="11"/>
        <v>45451</v>
      </c>
      <c r="O131" s="451" t="s">
        <v>33</v>
      </c>
      <c r="P131" s="451" t="s">
        <v>33</v>
      </c>
      <c r="Q131" s="451" t="s">
        <v>33</v>
      </c>
      <c r="R131" s="451">
        <f t="shared" si="9"/>
        <v>45456</v>
      </c>
      <c r="S131" s="451">
        <f t="shared" si="10"/>
        <v>45461</v>
      </c>
      <c r="T131" s="432"/>
      <c r="U131" s="432"/>
    </row>
    <row r="132" spans="1:21" ht="18" customHeight="1" x14ac:dyDescent="0.35">
      <c r="A132" s="106">
        <v>130</v>
      </c>
      <c r="B132" s="105" t="s">
        <v>694</v>
      </c>
      <c r="C132" s="412" t="s">
        <v>1012</v>
      </c>
      <c r="D132" s="106" t="s">
        <v>0</v>
      </c>
      <c r="E132" s="103" t="s">
        <v>803</v>
      </c>
      <c r="F132" s="105" t="s">
        <v>30</v>
      </c>
      <c r="G132" s="105" t="s">
        <v>24</v>
      </c>
      <c r="H132" s="422">
        <v>30000</v>
      </c>
      <c r="I132" s="105" t="s">
        <v>676</v>
      </c>
      <c r="J132" s="451">
        <v>45424</v>
      </c>
      <c r="K132" s="451">
        <f t="shared" si="8"/>
        <v>45429</v>
      </c>
      <c r="L132" s="451">
        <f t="shared" si="14"/>
        <v>45443</v>
      </c>
      <c r="M132" s="451">
        <f t="shared" si="15"/>
        <v>45448</v>
      </c>
      <c r="N132" s="451">
        <f t="shared" si="11"/>
        <v>45451</v>
      </c>
      <c r="O132" s="451" t="s">
        <v>33</v>
      </c>
      <c r="P132" s="451" t="s">
        <v>33</v>
      </c>
      <c r="Q132" s="451" t="s">
        <v>33</v>
      </c>
      <c r="R132" s="451">
        <f t="shared" si="9"/>
        <v>45456</v>
      </c>
      <c r="S132" s="451">
        <f t="shared" si="10"/>
        <v>45461</v>
      </c>
      <c r="T132" s="432"/>
      <c r="U132" s="432"/>
    </row>
    <row r="133" spans="1:21" ht="27.75" customHeight="1" x14ac:dyDescent="0.35">
      <c r="A133" s="386">
        <v>131</v>
      </c>
      <c r="B133" s="105" t="s">
        <v>695</v>
      </c>
      <c r="C133" s="412" t="s">
        <v>1013</v>
      </c>
      <c r="D133" s="106" t="s">
        <v>0</v>
      </c>
      <c r="E133" s="103" t="s">
        <v>803</v>
      </c>
      <c r="F133" s="105" t="s">
        <v>30</v>
      </c>
      <c r="G133" s="105" t="s">
        <v>24</v>
      </c>
      <c r="H133" s="422">
        <v>80000</v>
      </c>
      <c r="I133" s="105" t="s">
        <v>676</v>
      </c>
      <c r="J133" s="451">
        <v>45453</v>
      </c>
      <c r="K133" s="451">
        <f t="shared" si="8"/>
        <v>45458</v>
      </c>
      <c r="L133" s="451">
        <f t="shared" si="14"/>
        <v>45472</v>
      </c>
      <c r="M133" s="451">
        <f t="shared" si="15"/>
        <v>45477</v>
      </c>
      <c r="N133" s="451">
        <f t="shared" si="11"/>
        <v>45480</v>
      </c>
      <c r="O133" s="451" t="s">
        <v>33</v>
      </c>
      <c r="P133" s="451" t="s">
        <v>33</v>
      </c>
      <c r="Q133" s="451" t="s">
        <v>33</v>
      </c>
      <c r="R133" s="451">
        <f t="shared" si="9"/>
        <v>45485</v>
      </c>
      <c r="S133" s="451">
        <f t="shared" si="10"/>
        <v>45490</v>
      </c>
      <c r="T133" s="432"/>
      <c r="U133" s="432"/>
    </row>
    <row r="134" spans="1:21" ht="34.5" customHeight="1" x14ac:dyDescent="0.35">
      <c r="A134" s="106">
        <v>132</v>
      </c>
      <c r="B134" s="105" t="s">
        <v>696</v>
      </c>
      <c r="C134" s="412" t="s">
        <v>1014</v>
      </c>
      <c r="D134" s="106" t="s">
        <v>0</v>
      </c>
      <c r="E134" s="103" t="s">
        <v>803</v>
      </c>
      <c r="F134" s="105" t="s">
        <v>30</v>
      </c>
      <c r="G134" s="105" t="s">
        <v>24</v>
      </c>
      <c r="H134" s="422">
        <v>240000</v>
      </c>
      <c r="I134" s="105" t="s">
        <v>638</v>
      </c>
      <c r="J134" s="451">
        <v>45453</v>
      </c>
      <c r="K134" s="451">
        <f t="shared" si="8"/>
        <v>45458</v>
      </c>
      <c r="L134" s="451">
        <f t="shared" si="14"/>
        <v>45472</v>
      </c>
      <c r="M134" s="451">
        <f t="shared" si="15"/>
        <v>45477</v>
      </c>
      <c r="N134" s="451">
        <f t="shared" si="11"/>
        <v>45480</v>
      </c>
      <c r="O134" s="451" t="s">
        <v>33</v>
      </c>
      <c r="P134" s="451" t="s">
        <v>33</v>
      </c>
      <c r="Q134" s="451" t="s">
        <v>33</v>
      </c>
      <c r="R134" s="451">
        <f t="shared" si="9"/>
        <v>45485</v>
      </c>
      <c r="S134" s="451">
        <f t="shared" si="10"/>
        <v>45490</v>
      </c>
      <c r="T134" s="432"/>
      <c r="U134" s="432"/>
    </row>
    <row r="135" spans="1:21" ht="41.25" customHeight="1" x14ac:dyDescent="0.35">
      <c r="A135" s="386">
        <v>133</v>
      </c>
      <c r="B135" s="105" t="s">
        <v>697</v>
      </c>
      <c r="C135" s="412" t="s">
        <v>1015</v>
      </c>
      <c r="D135" s="106" t="s">
        <v>0</v>
      </c>
      <c r="E135" s="103" t="s">
        <v>803</v>
      </c>
      <c r="F135" s="105" t="s">
        <v>30</v>
      </c>
      <c r="G135" s="105" t="s">
        <v>24</v>
      </c>
      <c r="H135" s="422">
        <v>30000</v>
      </c>
      <c r="I135" s="105" t="s">
        <v>676</v>
      </c>
      <c r="J135" s="451">
        <v>45453</v>
      </c>
      <c r="K135" s="451">
        <f t="shared" si="8"/>
        <v>45458</v>
      </c>
      <c r="L135" s="451">
        <f t="shared" si="14"/>
        <v>45472</v>
      </c>
      <c r="M135" s="451">
        <f t="shared" si="15"/>
        <v>45477</v>
      </c>
      <c r="N135" s="451">
        <f t="shared" si="11"/>
        <v>45480</v>
      </c>
      <c r="O135" s="451" t="s">
        <v>33</v>
      </c>
      <c r="P135" s="451" t="s">
        <v>33</v>
      </c>
      <c r="Q135" s="451" t="s">
        <v>33</v>
      </c>
      <c r="R135" s="451">
        <f t="shared" si="9"/>
        <v>45485</v>
      </c>
      <c r="S135" s="451">
        <f t="shared" si="10"/>
        <v>45490</v>
      </c>
      <c r="T135" s="432"/>
      <c r="U135" s="432"/>
    </row>
    <row r="136" spans="1:21" ht="33.75" customHeight="1" x14ac:dyDescent="0.35">
      <c r="A136" s="106">
        <v>134</v>
      </c>
      <c r="B136" s="105" t="s">
        <v>698</v>
      </c>
      <c r="C136" s="412" t="s">
        <v>1016</v>
      </c>
      <c r="D136" s="106" t="s">
        <v>0</v>
      </c>
      <c r="E136" s="103" t="s">
        <v>803</v>
      </c>
      <c r="F136" s="105" t="s">
        <v>30</v>
      </c>
      <c r="G136" s="105" t="s">
        <v>24</v>
      </c>
      <c r="H136" s="422">
        <v>80000</v>
      </c>
      <c r="I136" s="105" t="s">
        <v>37</v>
      </c>
      <c r="J136" s="451">
        <v>45453</v>
      </c>
      <c r="K136" s="451">
        <f t="shared" si="8"/>
        <v>45458</v>
      </c>
      <c r="L136" s="451">
        <f t="shared" si="14"/>
        <v>45472</v>
      </c>
      <c r="M136" s="451">
        <f t="shared" si="15"/>
        <v>45477</v>
      </c>
      <c r="N136" s="451">
        <f t="shared" si="11"/>
        <v>45480</v>
      </c>
      <c r="O136" s="451" t="s">
        <v>33</v>
      </c>
      <c r="P136" s="451" t="s">
        <v>33</v>
      </c>
      <c r="Q136" s="451" t="s">
        <v>33</v>
      </c>
      <c r="R136" s="451">
        <f t="shared" si="9"/>
        <v>45485</v>
      </c>
      <c r="S136" s="451">
        <f t="shared" si="10"/>
        <v>45490</v>
      </c>
      <c r="T136" s="432"/>
      <c r="U136" s="432"/>
    </row>
    <row r="137" spans="1:21" ht="33" customHeight="1" x14ac:dyDescent="0.35">
      <c r="A137" s="386">
        <v>135</v>
      </c>
      <c r="B137" s="105" t="s">
        <v>682</v>
      </c>
      <c r="C137" s="412" t="s">
        <v>1017</v>
      </c>
      <c r="D137" s="106" t="s">
        <v>0</v>
      </c>
      <c r="E137" s="103" t="s">
        <v>803</v>
      </c>
      <c r="F137" s="105" t="s">
        <v>30</v>
      </c>
      <c r="G137" s="105" t="s">
        <v>24</v>
      </c>
      <c r="H137" s="422">
        <v>25000</v>
      </c>
      <c r="I137" s="105" t="s">
        <v>655</v>
      </c>
      <c r="J137" s="451">
        <v>45460</v>
      </c>
      <c r="K137" s="451">
        <f t="shared" si="8"/>
        <v>45465</v>
      </c>
      <c r="L137" s="451">
        <f t="shared" si="14"/>
        <v>45479</v>
      </c>
      <c r="M137" s="451">
        <f t="shared" si="15"/>
        <v>45484</v>
      </c>
      <c r="N137" s="451">
        <f t="shared" si="11"/>
        <v>45487</v>
      </c>
      <c r="O137" s="451" t="s">
        <v>33</v>
      </c>
      <c r="P137" s="451" t="s">
        <v>33</v>
      </c>
      <c r="Q137" s="451" t="s">
        <v>33</v>
      </c>
      <c r="R137" s="451">
        <f t="shared" si="9"/>
        <v>45492</v>
      </c>
      <c r="S137" s="451">
        <f t="shared" si="10"/>
        <v>45497</v>
      </c>
      <c r="T137" s="432"/>
      <c r="U137" s="432"/>
    </row>
    <row r="138" spans="1:21" ht="28.5" customHeight="1" x14ac:dyDescent="0.35">
      <c r="A138" s="106">
        <v>136</v>
      </c>
      <c r="B138" s="105" t="s">
        <v>700</v>
      </c>
      <c r="C138" s="412" t="s">
        <v>1018</v>
      </c>
      <c r="D138" s="106" t="s">
        <v>0</v>
      </c>
      <c r="E138" s="103" t="s">
        <v>803</v>
      </c>
      <c r="F138" s="105" t="s">
        <v>30</v>
      </c>
      <c r="G138" s="105" t="s">
        <v>24</v>
      </c>
      <c r="H138" s="422">
        <v>80000</v>
      </c>
      <c r="I138" s="105" t="s">
        <v>676</v>
      </c>
      <c r="J138" s="451">
        <v>45460</v>
      </c>
      <c r="K138" s="451">
        <f t="shared" si="8"/>
        <v>45465</v>
      </c>
      <c r="L138" s="451">
        <f t="shared" si="14"/>
        <v>45479</v>
      </c>
      <c r="M138" s="451">
        <f t="shared" si="15"/>
        <v>45484</v>
      </c>
      <c r="N138" s="451">
        <f t="shared" si="11"/>
        <v>45487</v>
      </c>
      <c r="O138" s="451" t="s">
        <v>33</v>
      </c>
      <c r="P138" s="451" t="s">
        <v>33</v>
      </c>
      <c r="Q138" s="451" t="s">
        <v>33</v>
      </c>
      <c r="R138" s="451">
        <f t="shared" si="9"/>
        <v>45492</v>
      </c>
      <c r="S138" s="451">
        <f t="shared" si="10"/>
        <v>45497</v>
      </c>
      <c r="T138" s="432"/>
      <c r="U138" s="432"/>
    </row>
    <row r="139" spans="1:21" ht="26.25" customHeight="1" x14ac:dyDescent="0.35">
      <c r="A139" s="386">
        <v>137</v>
      </c>
      <c r="B139" s="105" t="s">
        <v>701</v>
      </c>
      <c r="C139" s="412" t="s">
        <v>1019</v>
      </c>
      <c r="D139" s="106" t="s">
        <v>0</v>
      </c>
      <c r="E139" s="103" t="s">
        <v>803</v>
      </c>
      <c r="F139" s="105" t="s">
        <v>30</v>
      </c>
      <c r="G139" s="105" t="s">
        <v>24</v>
      </c>
      <c r="H139" s="422">
        <v>20000</v>
      </c>
      <c r="I139" s="105" t="s">
        <v>638</v>
      </c>
      <c r="J139" s="451">
        <v>45475</v>
      </c>
      <c r="K139" s="451">
        <f t="shared" si="8"/>
        <v>45480</v>
      </c>
      <c r="L139" s="451">
        <f t="shared" si="14"/>
        <v>45494</v>
      </c>
      <c r="M139" s="451">
        <f t="shared" si="15"/>
        <v>45499</v>
      </c>
      <c r="N139" s="451">
        <f t="shared" si="11"/>
        <v>45502</v>
      </c>
      <c r="O139" s="451" t="s">
        <v>33</v>
      </c>
      <c r="P139" s="451" t="s">
        <v>33</v>
      </c>
      <c r="Q139" s="451" t="s">
        <v>33</v>
      </c>
      <c r="R139" s="451">
        <f t="shared" si="9"/>
        <v>45507</v>
      </c>
      <c r="S139" s="451">
        <f t="shared" si="10"/>
        <v>45512</v>
      </c>
      <c r="T139" s="432"/>
      <c r="U139" s="432"/>
    </row>
    <row r="140" spans="1:21" ht="17.25" customHeight="1" x14ac:dyDescent="0.35">
      <c r="A140" s="106">
        <v>138</v>
      </c>
      <c r="B140" s="105" t="s">
        <v>702</v>
      </c>
      <c r="C140" s="412" t="s">
        <v>1020</v>
      </c>
      <c r="D140" s="106" t="s">
        <v>0</v>
      </c>
      <c r="E140" s="103" t="s">
        <v>803</v>
      </c>
      <c r="F140" s="105" t="s">
        <v>30</v>
      </c>
      <c r="G140" s="105" t="s">
        <v>24</v>
      </c>
      <c r="H140" s="422">
        <v>20000</v>
      </c>
      <c r="I140" s="105" t="s">
        <v>638</v>
      </c>
      <c r="J140" s="451">
        <v>45482</v>
      </c>
      <c r="K140" s="451">
        <f t="shared" si="8"/>
        <v>45487</v>
      </c>
      <c r="L140" s="451">
        <f t="shared" si="14"/>
        <v>45501</v>
      </c>
      <c r="M140" s="451">
        <f t="shared" si="15"/>
        <v>45506</v>
      </c>
      <c r="N140" s="451">
        <f t="shared" si="11"/>
        <v>45509</v>
      </c>
      <c r="O140" s="451" t="s">
        <v>33</v>
      </c>
      <c r="P140" s="451" t="s">
        <v>33</v>
      </c>
      <c r="Q140" s="451" t="s">
        <v>33</v>
      </c>
      <c r="R140" s="451">
        <f t="shared" si="9"/>
        <v>45514</v>
      </c>
      <c r="S140" s="451">
        <f t="shared" si="10"/>
        <v>45519</v>
      </c>
      <c r="T140" s="432"/>
      <c r="U140" s="432"/>
    </row>
    <row r="141" spans="1:21" ht="20.25" customHeight="1" x14ac:dyDescent="0.35">
      <c r="A141" s="386">
        <v>139</v>
      </c>
      <c r="B141" s="105" t="s">
        <v>703</v>
      </c>
      <c r="C141" s="412" t="s">
        <v>1021</v>
      </c>
      <c r="D141" s="106" t="s">
        <v>0</v>
      </c>
      <c r="E141" s="103" t="s">
        <v>803</v>
      </c>
      <c r="F141" s="105" t="s">
        <v>30</v>
      </c>
      <c r="G141" s="105" t="s">
        <v>24</v>
      </c>
      <c r="H141" s="422">
        <v>20000</v>
      </c>
      <c r="I141" s="105" t="s">
        <v>676</v>
      </c>
      <c r="J141" s="451">
        <v>45512</v>
      </c>
      <c r="K141" s="451">
        <f t="shared" si="8"/>
        <v>45517</v>
      </c>
      <c r="L141" s="451">
        <f t="shared" si="14"/>
        <v>45531</v>
      </c>
      <c r="M141" s="451">
        <f t="shared" si="15"/>
        <v>45536</v>
      </c>
      <c r="N141" s="451">
        <f t="shared" si="11"/>
        <v>45539</v>
      </c>
      <c r="O141" s="451" t="s">
        <v>33</v>
      </c>
      <c r="P141" s="451" t="s">
        <v>33</v>
      </c>
      <c r="Q141" s="451" t="s">
        <v>33</v>
      </c>
      <c r="R141" s="451">
        <f t="shared" si="9"/>
        <v>45544</v>
      </c>
      <c r="S141" s="451">
        <f t="shared" si="10"/>
        <v>45549</v>
      </c>
      <c r="T141" s="432"/>
      <c r="U141" s="432"/>
    </row>
    <row r="142" spans="1:21" ht="20.25" customHeight="1" x14ac:dyDescent="0.35">
      <c r="A142" s="106">
        <v>140</v>
      </c>
      <c r="B142" s="105" t="s">
        <v>704</v>
      </c>
      <c r="C142" s="412" t="s">
        <v>1022</v>
      </c>
      <c r="D142" s="106" t="s">
        <v>0</v>
      </c>
      <c r="E142" s="103" t="s">
        <v>803</v>
      </c>
      <c r="F142" s="105" t="s">
        <v>30</v>
      </c>
      <c r="G142" s="105" t="s">
        <v>24</v>
      </c>
      <c r="H142" s="422">
        <v>240000</v>
      </c>
      <c r="I142" s="105" t="s">
        <v>676</v>
      </c>
      <c r="J142" s="451">
        <v>45512</v>
      </c>
      <c r="K142" s="451">
        <f t="shared" si="8"/>
        <v>45517</v>
      </c>
      <c r="L142" s="451">
        <f t="shared" si="14"/>
        <v>45531</v>
      </c>
      <c r="M142" s="451">
        <f t="shared" si="15"/>
        <v>45536</v>
      </c>
      <c r="N142" s="451">
        <f t="shared" si="11"/>
        <v>45539</v>
      </c>
      <c r="O142" s="451" t="s">
        <v>33</v>
      </c>
      <c r="P142" s="451" t="s">
        <v>33</v>
      </c>
      <c r="Q142" s="451" t="s">
        <v>33</v>
      </c>
      <c r="R142" s="451">
        <f t="shared" si="9"/>
        <v>45544</v>
      </c>
      <c r="S142" s="451">
        <f t="shared" si="10"/>
        <v>45549</v>
      </c>
      <c r="T142" s="432"/>
      <c r="U142" s="432"/>
    </row>
    <row r="143" spans="1:21" ht="31.5" customHeight="1" x14ac:dyDescent="0.35">
      <c r="A143" s="386">
        <v>141</v>
      </c>
      <c r="B143" s="105" t="s">
        <v>705</v>
      </c>
      <c r="C143" s="412" t="s">
        <v>1023</v>
      </c>
      <c r="D143" s="106" t="s">
        <v>0</v>
      </c>
      <c r="E143" s="103" t="s">
        <v>803</v>
      </c>
      <c r="F143" s="105" t="s">
        <v>30</v>
      </c>
      <c r="G143" s="105" t="s">
        <v>24</v>
      </c>
      <c r="H143" s="422">
        <v>10000</v>
      </c>
      <c r="I143" s="105" t="s">
        <v>638</v>
      </c>
      <c r="J143" s="451">
        <v>45512</v>
      </c>
      <c r="K143" s="451">
        <f t="shared" si="8"/>
        <v>45517</v>
      </c>
      <c r="L143" s="451">
        <f t="shared" si="14"/>
        <v>45531</v>
      </c>
      <c r="M143" s="451">
        <f t="shared" si="15"/>
        <v>45536</v>
      </c>
      <c r="N143" s="451">
        <f t="shared" si="11"/>
        <v>45539</v>
      </c>
      <c r="O143" s="451" t="s">
        <v>33</v>
      </c>
      <c r="P143" s="451" t="s">
        <v>33</v>
      </c>
      <c r="Q143" s="451" t="s">
        <v>33</v>
      </c>
      <c r="R143" s="451">
        <f t="shared" si="9"/>
        <v>45544</v>
      </c>
      <c r="S143" s="451">
        <f t="shared" si="10"/>
        <v>45549</v>
      </c>
      <c r="T143" s="432"/>
      <c r="U143" s="432"/>
    </row>
    <row r="144" spans="1:21" ht="28.5" customHeight="1" x14ac:dyDescent="0.35">
      <c r="A144" s="106">
        <v>142</v>
      </c>
      <c r="B144" s="105" t="s">
        <v>706</v>
      </c>
      <c r="C144" s="412" t="s">
        <v>1024</v>
      </c>
      <c r="D144" s="106" t="s">
        <v>0</v>
      </c>
      <c r="E144" s="103" t="s">
        <v>803</v>
      </c>
      <c r="F144" s="105" t="s">
        <v>30</v>
      </c>
      <c r="G144" s="105" t="s">
        <v>24</v>
      </c>
      <c r="H144" s="422">
        <v>20000</v>
      </c>
      <c r="I144" s="105" t="s">
        <v>676</v>
      </c>
      <c r="J144" s="451">
        <v>45520</v>
      </c>
      <c r="K144" s="451">
        <f t="shared" si="8"/>
        <v>45525</v>
      </c>
      <c r="L144" s="451">
        <f t="shared" si="14"/>
        <v>45539</v>
      </c>
      <c r="M144" s="451">
        <f t="shared" si="15"/>
        <v>45544</v>
      </c>
      <c r="N144" s="451">
        <f t="shared" si="11"/>
        <v>45547</v>
      </c>
      <c r="O144" s="451" t="s">
        <v>33</v>
      </c>
      <c r="P144" s="451" t="s">
        <v>33</v>
      </c>
      <c r="Q144" s="451" t="s">
        <v>33</v>
      </c>
      <c r="R144" s="451">
        <f t="shared" si="9"/>
        <v>45552</v>
      </c>
      <c r="S144" s="451">
        <f t="shared" si="10"/>
        <v>45557</v>
      </c>
      <c r="T144" s="432"/>
      <c r="U144" s="432"/>
    </row>
    <row r="145" spans="1:21" ht="18" customHeight="1" x14ac:dyDescent="0.35">
      <c r="A145" s="386">
        <v>143</v>
      </c>
      <c r="B145" s="105" t="s">
        <v>707</v>
      </c>
      <c r="C145" s="412" t="s">
        <v>1025</v>
      </c>
      <c r="D145" s="106" t="s">
        <v>0</v>
      </c>
      <c r="E145" s="103" t="s">
        <v>803</v>
      </c>
      <c r="F145" s="105" t="s">
        <v>30</v>
      </c>
      <c r="G145" s="105" t="s">
        <v>24</v>
      </c>
      <c r="H145" s="422">
        <v>20000</v>
      </c>
      <c r="I145" s="105" t="s">
        <v>676</v>
      </c>
      <c r="J145" s="451">
        <v>45520</v>
      </c>
      <c r="K145" s="451">
        <f t="shared" si="8"/>
        <v>45525</v>
      </c>
      <c r="L145" s="451">
        <f t="shared" si="14"/>
        <v>45539</v>
      </c>
      <c r="M145" s="451">
        <f t="shared" si="15"/>
        <v>45544</v>
      </c>
      <c r="N145" s="451">
        <f t="shared" si="11"/>
        <v>45547</v>
      </c>
      <c r="O145" s="451" t="s">
        <v>33</v>
      </c>
      <c r="P145" s="451" t="s">
        <v>33</v>
      </c>
      <c r="Q145" s="451" t="s">
        <v>33</v>
      </c>
      <c r="R145" s="451">
        <f t="shared" si="9"/>
        <v>45552</v>
      </c>
      <c r="S145" s="451">
        <f t="shared" si="10"/>
        <v>45557</v>
      </c>
      <c r="T145" s="432"/>
      <c r="U145" s="432"/>
    </row>
    <row r="146" spans="1:21" ht="30.75" customHeight="1" x14ac:dyDescent="0.35">
      <c r="A146" s="106">
        <v>144</v>
      </c>
      <c r="B146" s="105" t="s">
        <v>682</v>
      </c>
      <c r="C146" s="412" t="s">
        <v>1026</v>
      </c>
      <c r="D146" s="106" t="s">
        <v>0</v>
      </c>
      <c r="E146" s="103" t="s">
        <v>803</v>
      </c>
      <c r="F146" s="105" t="s">
        <v>30</v>
      </c>
      <c r="G146" s="105" t="s">
        <v>24</v>
      </c>
      <c r="H146" s="422">
        <v>25000</v>
      </c>
      <c r="I146" s="105" t="s">
        <v>676</v>
      </c>
      <c r="J146" s="451">
        <v>45540</v>
      </c>
      <c r="K146" s="451">
        <f t="shared" ref="K146:K209" si="16">J146+5</f>
        <v>45545</v>
      </c>
      <c r="L146" s="451">
        <f t="shared" si="14"/>
        <v>45559</v>
      </c>
      <c r="M146" s="451">
        <f t="shared" si="15"/>
        <v>45564</v>
      </c>
      <c r="N146" s="451">
        <f t="shared" si="11"/>
        <v>45567</v>
      </c>
      <c r="O146" s="451" t="s">
        <v>33</v>
      </c>
      <c r="P146" s="451" t="s">
        <v>33</v>
      </c>
      <c r="Q146" s="451" t="s">
        <v>33</v>
      </c>
      <c r="R146" s="451">
        <f t="shared" ref="R146:R209" si="17">N146+5</f>
        <v>45572</v>
      </c>
      <c r="S146" s="451">
        <f t="shared" ref="S146:S209" si="18">R146+5</f>
        <v>45577</v>
      </c>
      <c r="T146" s="432"/>
      <c r="U146" s="432"/>
    </row>
    <row r="147" spans="1:21" ht="21" customHeight="1" x14ac:dyDescent="0.35">
      <c r="A147" s="386">
        <v>145</v>
      </c>
      <c r="B147" s="105" t="s">
        <v>708</v>
      </c>
      <c r="C147" s="412" t="s">
        <v>1027</v>
      </c>
      <c r="D147" s="106" t="s">
        <v>0</v>
      </c>
      <c r="E147" s="103" t="s">
        <v>803</v>
      </c>
      <c r="F147" s="105" t="s">
        <v>30</v>
      </c>
      <c r="G147" s="105" t="s">
        <v>24</v>
      </c>
      <c r="H147" s="422">
        <v>20000</v>
      </c>
      <c r="I147" s="105" t="s">
        <v>709</v>
      </c>
      <c r="J147" s="451">
        <v>45540</v>
      </c>
      <c r="K147" s="451">
        <f t="shared" si="16"/>
        <v>45545</v>
      </c>
      <c r="L147" s="451">
        <f t="shared" si="14"/>
        <v>45559</v>
      </c>
      <c r="M147" s="451">
        <f t="shared" si="15"/>
        <v>45564</v>
      </c>
      <c r="N147" s="451">
        <f t="shared" ref="N147:N210" si="19">M147+3</f>
        <v>45567</v>
      </c>
      <c r="O147" s="451" t="s">
        <v>33</v>
      </c>
      <c r="P147" s="451" t="s">
        <v>33</v>
      </c>
      <c r="Q147" s="451" t="s">
        <v>33</v>
      </c>
      <c r="R147" s="451">
        <f t="shared" si="17"/>
        <v>45572</v>
      </c>
      <c r="S147" s="451">
        <f t="shared" si="18"/>
        <v>45577</v>
      </c>
      <c r="T147" s="432"/>
      <c r="U147" s="432"/>
    </row>
    <row r="148" spans="1:21" ht="32.25" customHeight="1" x14ac:dyDescent="0.35">
      <c r="A148" s="106">
        <v>146</v>
      </c>
      <c r="B148" s="105" t="s">
        <v>710</v>
      </c>
      <c r="C148" s="412" t="s">
        <v>1028</v>
      </c>
      <c r="D148" s="106" t="s">
        <v>0</v>
      </c>
      <c r="E148" s="103" t="s">
        <v>803</v>
      </c>
      <c r="F148" s="105" t="s">
        <v>30</v>
      </c>
      <c r="G148" s="105" t="s">
        <v>24</v>
      </c>
      <c r="H148" s="422">
        <v>20000</v>
      </c>
      <c r="I148" s="105" t="s">
        <v>638</v>
      </c>
      <c r="J148" s="451">
        <v>45540</v>
      </c>
      <c r="K148" s="451">
        <f t="shared" si="16"/>
        <v>45545</v>
      </c>
      <c r="L148" s="451">
        <f t="shared" si="14"/>
        <v>45559</v>
      </c>
      <c r="M148" s="451">
        <f t="shared" si="15"/>
        <v>45564</v>
      </c>
      <c r="N148" s="451">
        <f t="shared" si="19"/>
        <v>45567</v>
      </c>
      <c r="O148" s="451" t="s">
        <v>33</v>
      </c>
      <c r="P148" s="451" t="s">
        <v>33</v>
      </c>
      <c r="Q148" s="451" t="s">
        <v>33</v>
      </c>
      <c r="R148" s="451">
        <f t="shared" si="17"/>
        <v>45572</v>
      </c>
      <c r="S148" s="451">
        <f t="shared" si="18"/>
        <v>45577</v>
      </c>
      <c r="T148" s="432"/>
      <c r="U148" s="432"/>
    </row>
    <row r="149" spans="1:21" ht="18.75" customHeight="1" x14ac:dyDescent="0.35">
      <c r="A149" s="386">
        <v>147</v>
      </c>
      <c r="B149" s="105" t="s">
        <v>711</v>
      </c>
      <c r="C149" s="412" t="s">
        <v>1029</v>
      </c>
      <c r="D149" s="106" t="s">
        <v>0</v>
      </c>
      <c r="E149" s="103" t="s">
        <v>803</v>
      </c>
      <c r="F149" s="105" t="s">
        <v>30</v>
      </c>
      <c r="G149" s="105" t="s">
        <v>24</v>
      </c>
      <c r="H149" s="422">
        <v>200000</v>
      </c>
      <c r="I149" s="105" t="s">
        <v>676</v>
      </c>
      <c r="J149" s="451">
        <v>45572</v>
      </c>
      <c r="K149" s="451">
        <f t="shared" si="16"/>
        <v>45577</v>
      </c>
      <c r="L149" s="451">
        <f t="shared" ref="L149:L167" si="20">K149+14</f>
        <v>45591</v>
      </c>
      <c r="M149" s="451">
        <f t="shared" ref="M149:M167" si="21">L149+5</f>
        <v>45596</v>
      </c>
      <c r="N149" s="451">
        <f t="shared" si="19"/>
        <v>45599</v>
      </c>
      <c r="O149" s="451" t="s">
        <v>33</v>
      </c>
      <c r="P149" s="451" t="s">
        <v>33</v>
      </c>
      <c r="Q149" s="451" t="s">
        <v>33</v>
      </c>
      <c r="R149" s="451">
        <f t="shared" si="17"/>
        <v>45604</v>
      </c>
      <c r="S149" s="451">
        <f t="shared" si="18"/>
        <v>45609</v>
      </c>
      <c r="T149" s="432"/>
      <c r="U149" s="432"/>
    </row>
    <row r="150" spans="1:21" ht="19.5" customHeight="1" x14ac:dyDescent="0.35">
      <c r="A150" s="106">
        <v>148</v>
      </c>
      <c r="B150" s="105" t="s">
        <v>712</v>
      </c>
      <c r="C150" s="412" t="s">
        <v>1030</v>
      </c>
      <c r="D150" s="106" t="s">
        <v>0</v>
      </c>
      <c r="E150" s="103" t="s">
        <v>803</v>
      </c>
      <c r="F150" s="105" t="s">
        <v>30</v>
      </c>
      <c r="G150" s="105" t="s">
        <v>24</v>
      </c>
      <c r="H150" s="422">
        <v>80000</v>
      </c>
      <c r="I150" s="105" t="s">
        <v>37</v>
      </c>
      <c r="J150" s="451">
        <v>45572</v>
      </c>
      <c r="K150" s="451">
        <f t="shared" si="16"/>
        <v>45577</v>
      </c>
      <c r="L150" s="451">
        <f t="shared" si="20"/>
        <v>45591</v>
      </c>
      <c r="M150" s="451">
        <f t="shared" si="21"/>
        <v>45596</v>
      </c>
      <c r="N150" s="451">
        <f t="shared" si="19"/>
        <v>45599</v>
      </c>
      <c r="O150" s="451" t="s">
        <v>33</v>
      </c>
      <c r="P150" s="451" t="s">
        <v>33</v>
      </c>
      <c r="Q150" s="451" t="s">
        <v>33</v>
      </c>
      <c r="R150" s="451">
        <f t="shared" si="17"/>
        <v>45604</v>
      </c>
      <c r="S150" s="451">
        <f t="shared" si="18"/>
        <v>45609</v>
      </c>
      <c r="T150" s="432"/>
      <c r="U150" s="432"/>
    </row>
    <row r="151" spans="1:21" ht="30" customHeight="1" x14ac:dyDescent="0.35">
      <c r="A151" s="386">
        <v>149</v>
      </c>
      <c r="B151" s="105" t="s">
        <v>682</v>
      </c>
      <c r="C151" s="412" t="s">
        <v>1031</v>
      </c>
      <c r="D151" s="106" t="s">
        <v>0</v>
      </c>
      <c r="E151" s="103" t="s">
        <v>803</v>
      </c>
      <c r="F151" s="105" t="s">
        <v>30</v>
      </c>
      <c r="G151" s="105" t="s">
        <v>24</v>
      </c>
      <c r="H151" s="422">
        <v>25000</v>
      </c>
      <c r="I151" s="105" t="s">
        <v>709</v>
      </c>
      <c r="J151" s="451">
        <v>45579</v>
      </c>
      <c r="K151" s="451">
        <f t="shared" si="16"/>
        <v>45584</v>
      </c>
      <c r="L151" s="451">
        <f t="shared" si="20"/>
        <v>45598</v>
      </c>
      <c r="M151" s="451">
        <f t="shared" si="21"/>
        <v>45603</v>
      </c>
      <c r="N151" s="451">
        <f t="shared" si="19"/>
        <v>45606</v>
      </c>
      <c r="O151" s="451" t="s">
        <v>33</v>
      </c>
      <c r="P151" s="451" t="s">
        <v>33</v>
      </c>
      <c r="Q151" s="451" t="s">
        <v>33</v>
      </c>
      <c r="R151" s="451">
        <f t="shared" si="17"/>
        <v>45611</v>
      </c>
      <c r="S151" s="451">
        <f t="shared" si="18"/>
        <v>45616</v>
      </c>
      <c r="T151" s="432"/>
      <c r="U151" s="432"/>
    </row>
    <row r="152" spans="1:21" ht="28.5" customHeight="1" x14ac:dyDescent="0.35">
      <c r="A152" s="106">
        <v>150</v>
      </c>
      <c r="B152" s="105" t="s">
        <v>713</v>
      </c>
      <c r="C152" s="412" t="s">
        <v>1032</v>
      </c>
      <c r="D152" s="106" t="s">
        <v>0</v>
      </c>
      <c r="E152" s="103" t="s">
        <v>803</v>
      </c>
      <c r="F152" s="105" t="s">
        <v>30</v>
      </c>
      <c r="G152" s="105" t="s">
        <v>24</v>
      </c>
      <c r="H152" s="422">
        <v>20000</v>
      </c>
      <c r="I152" s="105" t="s">
        <v>676</v>
      </c>
      <c r="J152" s="451">
        <v>45579</v>
      </c>
      <c r="K152" s="451">
        <f t="shared" si="16"/>
        <v>45584</v>
      </c>
      <c r="L152" s="451">
        <f t="shared" si="20"/>
        <v>45598</v>
      </c>
      <c r="M152" s="451">
        <f t="shared" si="21"/>
        <v>45603</v>
      </c>
      <c r="N152" s="451">
        <f t="shared" si="19"/>
        <v>45606</v>
      </c>
      <c r="O152" s="451" t="s">
        <v>33</v>
      </c>
      <c r="P152" s="451" t="s">
        <v>33</v>
      </c>
      <c r="Q152" s="451" t="s">
        <v>33</v>
      </c>
      <c r="R152" s="451">
        <f t="shared" si="17"/>
        <v>45611</v>
      </c>
      <c r="S152" s="451">
        <f t="shared" si="18"/>
        <v>45616</v>
      </c>
      <c r="T152" s="432"/>
      <c r="U152" s="432"/>
    </row>
    <row r="153" spans="1:21" ht="15.75" customHeight="1" x14ac:dyDescent="0.35">
      <c r="A153" s="386">
        <v>151</v>
      </c>
      <c r="B153" s="105" t="s">
        <v>714</v>
      </c>
      <c r="C153" s="412" t="s">
        <v>1033</v>
      </c>
      <c r="D153" s="106" t="s">
        <v>0</v>
      </c>
      <c r="E153" s="103" t="s">
        <v>803</v>
      </c>
      <c r="F153" s="105" t="s">
        <v>30</v>
      </c>
      <c r="G153" s="105" t="s">
        <v>24</v>
      </c>
      <c r="H153" s="422">
        <v>10000</v>
      </c>
      <c r="I153" s="105" t="s">
        <v>638</v>
      </c>
      <c r="J153" s="451">
        <v>45586</v>
      </c>
      <c r="K153" s="451">
        <f t="shared" si="16"/>
        <v>45591</v>
      </c>
      <c r="L153" s="451">
        <f t="shared" si="20"/>
        <v>45605</v>
      </c>
      <c r="M153" s="451">
        <f t="shared" si="21"/>
        <v>45610</v>
      </c>
      <c r="N153" s="451">
        <f t="shared" si="19"/>
        <v>45613</v>
      </c>
      <c r="O153" s="451" t="s">
        <v>33</v>
      </c>
      <c r="P153" s="451" t="s">
        <v>33</v>
      </c>
      <c r="Q153" s="451" t="s">
        <v>33</v>
      </c>
      <c r="R153" s="451">
        <f t="shared" si="17"/>
        <v>45618</v>
      </c>
      <c r="S153" s="451">
        <f t="shared" si="18"/>
        <v>45623</v>
      </c>
      <c r="T153" s="432"/>
      <c r="U153" s="432"/>
    </row>
    <row r="154" spans="1:21" ht="30" customHeight="1" x14ac:dyDescent="0.35">
      <c r="A154" s="106">
        <v>152</v>
      </c>
      <c r="B154" s="105" t="s">
        <v>715</v>
      </c>
      <c r="C154" s="412" t="s">
        <v>1034</v>
      </c>
      <c r="D154" s="106" t="s">
        <v>0</v>
      </c>
      <c r="E154" s="103" t="s">
        <v>803</v>
      </c>
      <c r="F154" s="105" t="s">
        <v>30</v>
      </c>
      <c r="G154" s="105" t="s">
        <v>24</v>
      </c>
      <c r="H154" s="422">
        <v>240000</v>
      </c>
      <c r="I154" s="105" t="s">
        <v>709</v>
      </c>
      <c r="J154" s="451">
        <v>45604</v>
      </c>
      <c r="K154" s="451">
        <f t="shared" si="16"/>
        <v>45609</v>
      </c>
      <c r="L154" s="451">
        <f t="shared" si="20"/>
        <v>45623</v>
      </c>
      <c r="M154" s="451">
        <f t="shared" si="21"/>
        <v>45628</v>
      </c>
      <c r="N154" s="451">
        <f t="shared" si="19"/>
        <v>45631</v>
      </c>
      <c r="O154" s="451" t="s">
        <v>33</v>
      </c>
      <c r="P154" s="451" t="s">
        <v>33</v>
      </c>
      <c r="Q154" s="451" t="s">
        <v>33</v>
      </c>
      <c r="R154" s="451">
        <f t="shared" si="17"/>
        <v>45636</v>
      </c>
      <c r="S154" s="451">
        <f t="shared" si="18"/>
        <v>45641</v>
      </c>
      <c r="T154" s="432"/>
      <c r="U154" s="432"/>
    </row>
    <row r="155" spans="1:21" ht="30.75" customHeight="1" x14ac:dyDescent="0.35">
      <c r="A155" s="386">
        <v>153</v>
      </c>
      <c r="B155" s="105" t="s">
        <v>716</v>
      </c>
      <c r="C155" s="412" t="s">
        <v>1035</v>
      </c>
      <c r="D155" s="106" t="s">
        <v>0</v>
      </c>
      <c r="E155" s="103" t="s">
        <v>803</v>
      </c>
      <c r="F155" s="105" t="s">
        <v>30</v>
      </c>
      <c r="G155" s="105" t="s">
        <v>24</v>
      </c>
      <c r="H155" s="422">
        <v>10000</v>
      </c>
      <c r="I155" s="105" t="s">
        <v>638</v>
      </c>
      <c r="J155" s="451">
        <v>45604</v>
      </c>
      <c r="K155" s="451">
        <f t="shared" si="16"/>
        <v>45609</v>
      </c>
      <c r="L155" s="451">
        <f t="shared" si="20"/>
        <v>45623</v>
      </c>
      <c r="M155" s="451">
        <f t="shared" si="21"/>
        <v>45628</v>
      </c>
      <c r="N155" s="451">
        <f t="shared" si="19"/>
        <v>45631</v>
      </c>
      <c r="O155" s="451" t="s">
        <v>33</v>
      </c>
      <c r="P155" s="451" t="s">
        <v>33</v>
      </c>
      <c r="Q155" s="451" t="s">
        <v>33</v>
      </c>
      <c r="R155" s="451">
        <f t="shared" si="17"/>
        <v>45636</v>
      </c>
      <c r="S155" s="451">
        <f t="shared" si="18"/>
        <v>45641</v>
      </c>
      <c r="T155" s="432"/>
      <c r="U155" s="432"/>
    </row>
    <row r="156" spans="1:21" ht="28.5" x14ac:dyDescent="0.35">
      <c r="A156" s="106">
        <v>154</v>
      </c>
      <c r="B156" s="105" t="s">
        <v>717</v>
      </c>
      <c r="C156" s="412" t="s">
        <v>1036</v>
      </c>
      <c r="D156" s="106" t="s">
        <v>0</v>
      </c>
      <c r="E156" s="103" t="s">
        <v>803</v>
      </c>
      <c r="F156" s="105" t="s">
        <v>30</v>
      </c>
      <c r="G156" s="105" t="s">
        <v>24</v>
      </c>
      <c r="H156" s="422">
        <v>20000</v>
      </c>
      <c r="I156" s="105" t="s">
        <v>676</v>
      </c>
      <c r="J156" s="451">
        <v>45604</v>
      </c>
      <c r="K156" s="451">
        <f t="shared" si="16"/>
        <v>45609</v>
      </c>
      <c r="L156" s="451">
        <f t="shared" si="20"/>
        <v>45623</v>
      </c>
      <c r="M156" s="451">
        <f t="shared" si="21"/>
        <v>45628</v>
      </c>
      <c r="N156" s="451">
        <f t="shared" si="19"/>
        <v>45631</v>
      </c>
      <c r="O156" s="451" t="s">
        <v>33</v>
      </c>
      <c r="P156" s="451" t="s">
        <v>33</v>
      </c>
      <c r="Q156" s="451" t="s">
        <v>33</v>
      </c>
      <c r="R156" s="451">
        <f t="shared" si="17"/>
        <v>45636</v>
      </c>
      <c r="S156" s="451">
        <f t="shared" si="18"/>
        <v>45641</v>
      </c>
      <c r="T156" s="432"/>
      <c r="U156" s="432"/>
    </row>
    <row r="157" spans="1:21" ht="13.5" customHeight="1" x14ac:dyDescent="0.35">
      <c r="A157" s="386">
        <v>155</v>
      </c>
      <c r="B157" s="105" t="s">
        <v>718</v>
      </c>
      <c r="C157" s="412" t="s">
        <v>1037</v>
      </c>
      <c r="D157" s="106" t="s">
        <v>0</v>
      </c>
      <c r="E157" s="103" t="s">
        <v>803</v>
      </c>
      <c r="F157" s="105" t="s">
        <v>30</v>
      </c>
      <c r="G157" s="105" t="s">
        <v>24</v>
      </c>
      <c r="H157" s="422">
        <v>100000</v>
      </c>
      <c r="I157" s="105" t="s">
        <v>676</v>
      </c>
      <c r="J157" s="451">
        <v>45631</v>
      </c>
      <c r="K157" s="451">
        <f t="shared" si="16"/>
        <v>45636</v>
      </c>
      <c r="L157" s="451">
        <f t="shared" si="20"/>
        <v>45650</v>
      </c>
      <c r="M157" s="451">
        <f t="shared" si="21"/>
        <v>45655</v>
      </c>
      <c r="N157" s="451">
        <f t="shared" si="19"/>
        <v>45658</v>
      </c>
      <c r="O157" s="451" t="s">
        <v>33</v>
      </c>
      <c r="P157" s="451" t="s">
        <v>33</v>
      </c>
      <c r="Q157" s="451" t="s">
        <v>33</v>
      </c>
      <c r="R157" s="451">
        <f t="shared" si="17"/>
        <v>45663</v>
      </c>
      <c r="S157" s="451">
        <f t="shared" si="18"/>
        <v>45668</v>
      </c>
      <c r="T157" s="432"/>
      <c r="U157" s="432"/>
    </row>
    <row r="158" spans="1:21" ht="27.75" customHeight="1" x14ac:dyDescent="0.35">
      <c r="A158" s="106">
        <v>156</v>
      </c>
      <c r="B158" s="105" t="s">
        <v>1038</v>
      </c>
      <c r="C158" s="412" t="s">
        <v>1039</v>
      </c>
      <c r="D158" s="106" t="s">
        <v>0</v>
      </c>
      <c r="E158" s="103" t="s">
        <v>803</v>
      </c>
      <c r="F158" s="105" t="s">
        <v>30</v>
      </c>
      <c r="G158" s="105" t="s">
        <v>24</v>
      </c>
      <c r="H158" s="422">
        <v>57000</v>
      </c>
      <c r="I158" s="105" t="s">
        <v>191</v>
      </c>
      <c r="J158" s="451">
        <v>45380</v>
      </c>
      <c r="K158" s="451">
        <f t="shared" si="16"/>
        <v>45385</v>
      </c>
      <c r="L158" s="451">
        <f t="shared" si="20"/>
        <v>45399</v>
      </c>
      <c r="M158" s="451">
        <f t="shared" si="21"/>
        <v>45404</v>
      </c>
      <c r="N158" s="451">
        <f t="shared" si="19"/>
        <v>45407</v>
      </c>
      <c r="O158" s="451" t="s">
        <v>33</v>
      </c>
      <c r="P158" s="451" t="s">
        <v>33</v>
      </c>
      <c r="Q158" s="451" t="s">
        <v>33</v>
      </c>
      <c r="R158" s="451">
        <f t="shared" si="17"/>
        <v>45412</v>
      </c>
      <c r="S158" s="451">
        <f t="shared" si="18"/>
        <v>45417</v>
      </c>
      <c r="T158" s="432"/>
      <c r="U158" s="432"/>
    </row>
    <row r="159" spans="1:21" ht="30.75" customHeight="1" x14ac:dyDescent="0.35">
      <c r="A159" s="386">
        <v>157</v>
      </c>
      <c r="B159" s="105" t="s">
        <v>1040</v>
      </c>
      <c r="C159" s="412" t="s">
        <v>1041</v>
      </c>
      <c r="D159" s="106" t="s">
        <v>0</v>
      </c>
      <c r="E159" s="103" t="s">
        <v>803</v>
      </c>
      <c r="F159" s="105" t="s">
        <v>30</v>
      </c>
      <c r="G159" s="105" t="s">
        <v>24</v>
      </c>
      <c r="H159" s="422">
        <v>39000</v>
      </c>
      <c r="I159" s="105" t="s">
        <v>191</v>
      </c>
      <c r="J159" s="451">
        <v>45380</v>
      </c>
      <c r="K159" s="451">
        <f t="shared" si="16"/>
        <v>45385</v>
      </c>
      <c r="L159" s="451">
        <f t="shared" si="20"/>
        <v>45399</v>
      </c>
      <c r="M159" s="451">
        <f t="shared" si="21"/>
        <v>45404</v>
      </c>
      <c r="N159" s="451">
        <f t="shared" si="19"/>
        <v>45407</v>
      </c>
      <c r="O159" s="451" t="s">
        <v>33</v>
      </c>
      <c r="P159" s="451" t="s">
        <v>33</v>
      </c>
      <c r="Q159" s="451" t="s">
        <v>33</v>
      </c>
      <c r="R159" s="451">
        <f t="shared" si="17"/>
        <v>45412</v>
      </c>
      <c r="S159" s="451">
        <f t="shared" si="18"/>
        <v>45417</v>
      </c>
      <c r="T159" s="432"/>
      <c r="U159" s="432"/>
    </row>
    <row r="160" spans="1:21" ht="31.5" customHeight="1" x14ac:dyDescent="0.35">
      <c r="A160" s="106">
        <v>158</v>
      </c>
      <c r="B160" s="105" t="s">
        <v>1042</v>
      </c>
      <c r="C160" s="412" t="s">
        <v>1043</v>
      </c>
      <c r="D160" s="106" t="s">
        <v>0</v>
      </c>
      <c r="E160" s="103" t="s">
        <v>803</v>
      </c>
      <c r="F160" s="105" t="s">
        <v>30</v>
      </c>
      <c r="G160" s="105" t="s">
        <v>24</v>
      </c>
      <c r="H160" s="422">
        <v>44000</v>
      </c>
      <c r="I160" s="105" t="s">
        <v>191</v>
      </c>
      <c r="J160" s="451">
        <v>45380</v>
      </c>
      <c r="K160" s="451">
        <f t="shared" si="16"/>
        <v>45385</v>
      </c>
      <c r="L160" s="451">
        <f t="shared" si="20"/>
        <v>45399</v>
      </c>
      <c r="M160" s="451">
        <f t="shared" si="21"/>
        <v>45404</v>
      </c>
      <c r="N160" s="451">
        <f t="shared" si="19"/>
        <v>45407</v>
      </c>
      <c r="O160" s="451" t="s">
        <v>33</v>
      </c>
      <c r="P160" s="451" t="s">
        <v>33</v>
      </c>
      <c r="Q160" s="451" t="s">
        <v>33</v>
      </c>
      <c r="R160" s="451">
        <f t="shared" si="17"/>
        <v>45412</v>
      </c>
      <c r="S160" s="451">
        <f t="shared" si="18"/>
        <v>45417</v>
      </c>
      <c r="T160" s="432"/>
      <c r="U160" s="432"/>
    </row>
    <row r="161" spans="1:21" ht="14.25" customHeight="1" x14ac:dyDescent="0.35">
      <c r="A161" s="386">
        <v>159</v>
      </c>
      <c r="B161" s="105" t="s">
        <v>723</v>
      </c>
      <c r="C161" s="412" t="s">
        <v>1044</v>
      </c>
      <c r="D161" s="106" t="s">
        <v>0</v>
      </c>
      <c r="E161" s="103" t="s">
        <v>803</v>
      </c>
      <c r="F161" s="105" t="s">
        <v>30</v>
      </c>
      <c r="G161" s="105" t="s">
        <v>24</v>
      </c>
      <c r="H161" s="422">
        <v>36400</v>
      </c>
      <c r="I161" s="105" t="s">
        <v>191</v>
      </c>
      <c r="J161" s="451">
        <v>45380</v>
      </c>
      <c r="K161" s="451">
        <f t="shared" si="16"/>
        <v>45385</v>
      </c>
      <c r="L161" s="451">
        <f t="shared" si="20"/>
        <v>45399</v>
      </c>
      <c r="M161" s="451">
        <f t="shared" si="21"/>
        <v>45404</v>
      </c>
      <c r="N161" s="451">
        <f t="shared" si="19"/>
        <v>45407</v>
      </c>
      <c r="O161" s="451" t="s">
        <v>33</v>
      </c>
      <c r="P161" s="451" t="s">
        <v>33</v>
      </c>
      <c r="Q161" s="451" t="s">
        <v>33</v>
      </c>
      <c r="R161" s="451">
        <f t="shared" si="17"/>
        <v>45412</v>
      </c>
      <c r="S161" s="451">
        <f t="shared" si="18"/>
        <v>45417</v>
      </c>
      <c r="T161" s="432"/>
      <c r="U161" s="432"/>
    </row>
    <row r="162" spans="1:21" ht="35.25" customHeight="1" x14ac:dyDescent="0.35">
      <c r="A162" s="106">
        <v>160</v>
      </c>
      <c r="B162" s="105" t="s">
        <v>1045</v>
      </c>
      <c r="C162" s="412" t="s">
        <v>1046</v>
      </c>
      <c r="D162" s="106" t="s">
        <v>0</v>
      </c>
      <c r="E162" s="103" t="s">
        <v>803</v>
      </c>
      <c r="F162" s="105" t="s">
        <v>30</v>
      </c>
      <c r="G162" s="105" t="s">
        <v>24</v>
      </c>
      <c r="H162" s="422">
        <v>936000</v>
      </c>
      <c r="I162" s="105" t="s">
        <v>1047</v>
      </c>
      <c r="J162" s="451">
        <v>45380</v>
      </c>
      <c r="K162" s="451">
        <f t="shared" si="16"/>
        <v>45385</v>
      </c>
      <c r="L162" s="451">
        <f t="shared" si="20"/>
        <v>45399</v>
      </c>
      <c r="M162" s="451">
        <f t="shared" si="21"/>
        <v>45404</v>
      </c>
      <c r="N162" s="451">
        <f t="shared" si="19"/>
        <v>45407</v>
      </c>
      <c r="O162" s="451" t="s">
        <v>33</v>
      </c>
      <c r="P162" s="451" t="s">
        <v>33</v>
      </c>
      <c r="Q162" s="451" t="s">
        <v>33</v>
      </c>
      <c r="R162" s="451">
        <f t="shared" si="17"/>
        <v>45412</v>
      </c>
      <c r="S162" s="451">
        <f t="shared" si="18"/>
        <v>45417</v>
      </c>
      <c r="T162" s="432"/>
      <c r="U162" s="432"/>
    </row>
    <row r="163" spans="1:21" ht="30.75" customHeight="1" x14ac:dyDescent="0.35">
      <c r="A163" s="386">
        <v>161</v>
      </c>
      <c r="B163" s="105" t="s">
        <v>1048</v>
      </c>
      <c r="C163" s="412" t="s">
        <v>1049</v>
      </c>
      <c r="D163" s="106" t="s">
        <v>0</v>
      </c>
      <c r="E163" s="103" t="s">
        <v>803</v>
      </c>
      <c r="F163" s="105" t="s">
        <v>30</v>
      </c>
      <c r="G163" s="105" t="s">
        <v>24</v>
      </c>
      <c r="H163" s="422">
        <v>44000</v>
      </c>
      <c r="I163" s="105" t="s">
        <v>1047</v>
      </c>
      <c r="J163" s="451">
        <v>45380</v>
      </c>
      <c r="K163" s="451">
        <f t="shared" si="16"/>
        <v>45385</v>
      </c>
      <c r="L163" s="451">
        <f t="shared" si="20"/>
        <v>45399</v>
      </c>
      <c r="M163" s="451">
        <f t="shared" si="21"/>
        <v>45404</v>
      </c>
      <c r="N163" s="451">
        <f t="shared" si="19"/>
        <v>45407</v>
      </c>
      <c r="O163" s="451" t="s">
        <v>33</v>
      </c>
      <c r="P163" s="451" t="s">
        <v>33</v>
      </c>
      <c r="Q163" s="451" t="s">
        <v>33</v>
      </c>
      <c r="R163" s="451">
        <f t="shared" si="17"/>
        <v>45412</v>
      </c>
      <c r="S163" s="451">
        <f t="shared" si="18"/>
        <v>45417</v>
      </c>
      <c r="T163" s="432"/>
      <c r="U163" s="432"/>
    </row>
    <row r="164" spans="1:21" ht="29.25" customHeight="1" x14ac:dyDescent="0.35">
      <c r="A164" s="106">
        <v>162</v>
      </c>
      <c r="B164" s="105" t="s">
        <v>1050</v>
      </c>
      <c r="C164" s="412" t="s">
        <v>1051</v>
      </c>
      <c r="D164" s="106" t="s">
        <v>0</v>
      </c>
      <c r="E164" s="103" t="s">
        <v>803</v>
      </c>
      <c r="F164" s="105" t="s">
        <v>30</v>
      </c>
      <c r="G164" s="105" t="s">
        <v>24</v>
      </c>
      <c r="H164" s="422">
        <v>83000</v>
      </c>
      <c r="I164" s="105" t="s">
        <v>1047</v>
      </c>
      <c r="J164" s="451">
        <v>45380</v>
      </c>
      <c r="K164" s="451">
        <f t="shared" si="16"/>
        <v>45385</v>
      </c>
      <c r="L164" s="451">
        <f t="shared" si="20"/>
        <v>45399</v>
      </c>
      <c r="M164" s="451">
        <f t="shared" si="21"/>
        <v>45404</v>
      </c>
      <c r="N164" s="451">
        <f t="shared" si="19"/>
        <v>45407</v>
      </c>
      <c r="O164" s="451" t="s">
        <v>33</v>
      </c>
      <c r="P164" s="451" t="s">
        <v>33</v>
      </c>
      <c r="Q164" s="451" t="s">
        <v>33</v>
      </c>
      <c r="R164" s="451">
        <f t="shared" si="17"/>
        <v>45412</v>
      </c>
      <c r="S164" s="451">
        <f t="shared" si="18"/>
        <v>45417</v>
      </c>
      <c r="T164" s="432"/>
      <c r="U164" s="432"/>
    </row>
    <row r="165" spans="1:21" ht="29.25" customHeight="1" x14ac:dyDescent="0.35">
      <c r="A165" s="386">
        <v>163</v>
      </c>
      <c r="B165" s="105" t="str">
        <f>DIMPC!D42</f>
        <v>The 17th Meeting of the Committee of Senior Trade Officials (STOs)</v>
      </c>
      <c r="C165" s="428" t="s">
        <v>1052</v>
      </c>
      <c r="D165" s="106"/>
      <c r="E165" s="103" t="s">
        <v>803</v>
      </c>
      <c r="F165" s="105" t="s">
        <v>30</v>
      </c>
      <c r="G165" s="105" t="s">
        <v>24</v>
      </c>
      <c r="H165" s="422">
        <f>DIMPC!I42</f>
        <v>700000</v>
      </c>
      <c r="I165" s="105" t="s">
        <v>1047</v>
      </c>
      <c r="J165" s="451">
        <v>45380</v>
      </c>
      <c r="K165" s="451">
        <f t="shared" si="16"/>
        <v>45385</v>
      </c>
      <c r="L165" s="451">
        <f t="shared" si="20"/>
        <v>45399</v>
      </c>
      <c r="M165" s="451">
        <f t="shared" si="21"/>
        <v>45404</v>
      </c>
      <c r="N165" s="451">
        <f t="shared" si="19"/>
        <v>45407</v>
      </c>
      <c r="O165" s="451" t="s">
        <v>33</v>
      </c>
      <c r="P165" s="451" t="s">
        <v>33</v>
      </c>
      <c r="Q165" s="451" t="s">
        <v>33</v>
      </c>
      <c r="R165" s="451">
        <f t="shared" si="17"/>
        <v>45412</v>
      </c>
      <c r="S165" s="451">
        <f t="shared" si="18"/>
        <v>45417</v>
      </c>
      <c r="T165" s="432"/>
      <c r="U165" s="432"/>
    </row>
    <row r="166" spans="1:21" ht="20.25" customHeight="1" x14ac:dyDescent="0.35">
      <c r="A166" s="106">
        <v>164</v>
      </c>
      <c r="B166" s="105" t="str">
        <f>DIMPC!D43</f>
        <v>The 14th Meeting of the Council of Ministers</v>
      </c>
      <c r="C166" s="428" t="s">
        <v>1053</v>
      </c>
      <c r="D166" s="106"/>
      <c r="E166" s="103" t="s">
        <v>803</v>
      </c>
      <c r="F166" s="105" t="s">
        <v>30</v>
      </c>
      <c r="G166" s="105" t="s">
        <v>24</v>
      </c>
      <c r="H166" s="422">
        <f>DIMPC!I43</f>
        <v>800000</v>
      </c>
      <c r="I166" s="105" t="s">
        <v>1047</v>
      </c>
      <c r="J166" s="451">
        <v>45380</v>
      </c>
      <c r="K166" s="451">
        <f t="shared" si="16"/>
        <v>45385</v>
      </c>
      <c r="L166" s="451">
        <f t="shared" si="20"/>
        <v>45399</v>
      </c>
      <c r="M166" s="451">
        <f t="shared" si="21"/>
        <v>45404</v>
      </c>
      <c r="N166" s="451">
        <f t="shared" si="19"/>
        <v>45407</v>
      </c>
      <c r="O166" s="451" t="s">
        <v>33</v>
      </c>
      <c r="P166" s="451" t="s">
        <v>33</v>
      </c>
      <c r="Q166" s="451" t="s">
        <v>33</v>
      </c>
      <c r="R166" s="451">
        <f t="shared" si="17"/>
        <v>45412</v>
      </c>
      <c r="S166" s="451">
        <f t="shared" si="18"/>
        <v>45417</v>
      </c>
      <c r="T166" s="432"/>
      <c r="U166" s="432"/>
    </row>
    <row r="167" spans="1:21" ht="19.5" customHeight="1" x14ac:dyDescent="0.35">
      <c r="A167" s="386">
        <v>165</v>
      </c>
      <c r="B167" s="105" t="str">
        <f>DIMPC!D44</f>
        <v>Youth Symposium</v>
      </c>
      <c r="C167" s="428" t="s">
        <v>1054</v>
      </c>
      <c r="D167" s="106"/>
      <c r="E167" s="103" t="s">
        <v>803</v>
      </c>
      <c r="F167" s="105" t="s">
        <v>30</v>
      </c>
      <c r="G167" s="105" t="s">
        <v>24</v>
      </c>
      <c r="H167" s="422">
        <f>DIMPC!I44</f>
        <v>1000000</v>
      </c>
      <c r="I167" s="105" t="s">
        <v>1047</v>
      </c>
      <c r="J167" s="451">
        <v>45380</v>
      </c>
      <c r="K167" s="451">
        <f t="shared" si="16"/>
        <v>45385</v>
      </c>
      <c r="L167" s="451">
        <f t="shared" si="20"/>
        <v>45399</v>
      </c>
      <c r="M167" s="451">
        <f t="shared" si="21"/>
        <v>45404</v>
      </c>
      <c r="N167" s="451">
        <f t="shared" si="19"/>
        <v>45407</v>
      </c>
      <c r="O167" s="451" t="s">
        <v>33</v>
      </c>
      <c r="P167" s="451" t="s">
        <v>33</v>
      </c>
      <c r="Q167" s="451" t="s">
        <v>33</v>
      </c>
      <c r="R167" s="451">
        <f t="shared" si="17"/>
        <v>45412</v>
      </c>
      <c r="S167" s="451">
        <f t="shared" si="18"/>
        <v>45417</v>
      </c>
      <c r="T167" s="432"/>
      <c r="U167" s="432"/>
    </row>
    <row r="168" spans="1:21" ht="19.5" customHeight="1" x14ac:dyDescent="0.35">
      <c r="A168" s="106">
        <v>166</v>
      </c>
      <c r="B168" s="360" t="s">
        <v>616</v>
      </c>
      <c r="C168" s="428" t="s">
        <v>1055</v>
      </c>
      <c r="D168" s="103"/>
      <c r="E168" s="436" t="s">
        <v>803</v>
      </c>
      <c r="F168" s="105" t="s">
        <v>30</v>
      </c>
      <c r="G168" s="105" t="s">
        <v>24</v>
      </c>
      <c r="H168" s="388">
        <v>12000</v>
      </c>
      <c r="I168" s="105" t="s">
        <v>1047</v>
      </c>
      <c r="J168" s="451">
        <v>45427</v>
      </c>
      <c r="K168" s="451">
        <f t="shared" si="16"/>
        <v>45432</v>
      </c>
      <c r="L168" s="451">
        <f t="shared" ref="L168:L180" si="22">K168+10</f>
        <v>45442</v>
      </c>
      <c r="M168" s="451">
        <f t="shared" ref="M168:M180" si="23">L168+3</f>
        <v>45445</v>
      </c>
      <c r="N168" s="451">
        <f t="shared" si="19"/>
        <v>45448</v>
      </c>
      <c r="O168" s="451" t="s">
        <v>33</v>
      </c>
      <c r="P168" s="451" t="s">
        <v>33</v>
      </c>
      <c r="Q168" s="451" t="s">
        <v>33</v>
      </c>
      <c r="R168" s="451">
        <f t="shared" si="17"/>
        <v>45453</v>
      </c>
      <c r="S168" s="451">
        <f t="shared" si="18"/>
        <v>45458</v>
      </c>
      <c r="T168" s="432"/>
      <c r="U168" s="432"/>
    </row>
    <row r="169" spans="1:21" ht="18.75" customHeight="1" x14ac:dyDescent="0.35">
      <c r="A169" s="386">
        <v>167</v>
      </c>
      <c r="B169" s="105" t="str">
        <f>DIMPC!D45</f>
        <v>Women in Trade Conference</v>
      </c>
      <c r="C169" s="428" t="s">
        <v>1056</v>
      </c>
      <c r="D169" s="106"/>
      <c r="E169" s="103" t="s">
        <v>803</v>
      </c>
      <c r="F169" s="105" t="s">
        <v>30</v>
      </c>
      <c r="G169" s="105" t="s">
        <v>24</v>
      </c>
      <c r="H169" s="422">
        <f>DIMPC!I45</f>
        <v>1000000</v>
      </c>
      <c r="I169" s="105" t="s">
        <v>1047</v>
      </c>
      <c r="J169" s="451">
        <v>45427</v>
      </c>
      <c r="K169" s="451">
        <f t="shared" si="16"/>
        <v>45432</v>
      </c>
      <c r="L169" s="451">
        <f t="shared" si="22"/>
        <v>45442</v>
      </c>
      <c r="M169" s="451">
        <f t="shared" si="23"/>
        <v>45445</v>
      </c>
      <c r="N169" s="451">
        <f t="shared" si="19"/>
        <v>45448</v>
      </c>
      <c r="O169" s="451" t="s">
        <v>33</v>
      </c>
      <c r="P169" s="451" t="s">
        <v>33</v>
      </c>
      <c r="Q169" s="451" t="s">
        <v>33</v>
      </c>
      <c r="R169" s="451">
        <f t="shared" si="17"/>
        <v>45453</v>
      </c>
      <c r="S169" s="451">
        <f t="shared" si="18"/>
        <v>45458</v>
      </c>
      <c r="T169" s="432"/>
      <c r="U169" s="432"/>
    </row>
    <row r="170" spans="1:21" ht="29.25" customHeight="1" x14ac:dyDescent="0.35">
      <c r="A170" s="106">
        <v>168</v>
      </c>
      <c r="B170" s="105" t="str">
        <f>DIMPC!D47</f>
        <v xml:space="preserve">consultative meeting with key stakeholders on the draft protocol on Women and Youth in Trade </v>
      </c>
      <c r="C170" s="428" t="s">
        <v>1057</v>
      </c>
      <c r="D170" s="106"/>
      <c r="E170" s="103" t="s">
        <v>803</v>
      </c>
      <c r="F170" s="105" t="s">
        <v>30</v>
      </c>
      <c r="G170" s="105" t="s">
        <v>24</v>
      </c>
      <c r="H170" s="422">
        <f>DIMPC!I47</f>
        <v>50000</v>
      </c>
      <c r="I170" s="105" t="s">
        <v>1047</v>
      </c>
      <c r="J170" s="451">
        <v>45427</v>
      </c>
      <c r="K170" s="451">
        <f t="shared" si="16"/>
        <v>45432</v>
      </c>
      <c r="L170" s="451">
        <f t="shared" si="22"/>
        <v>45442</v>
      </c>
      <c r="M170" s="451">
        <f t="shared" si="23"/>
        <v>45445</v>
      </c>
      <c r="N170" s="451">
        <f t="shared" si="19"/>
        <v>45448</v>
      </c>
      <c r="O170" s="451" t="s">
        <v>33</v>
      </c>
      <c r="P170" s="451" t="s">
        <v>33</v>
      </c>
      <c r="Q170" s="451" t="s">
        <v>33</v>
      </c>
      <c r="R170" s="451">
        <f t="shared" si="17"/>
        <v>45453</v>
      </c>
      <c r="S170" s="451">
        <f t="shared" si="18"/>
        <v>45458</v>
      </c>
      <c r="T170" s="432"/>
      <c r="U170" s="432"/>
    </row>
    <row r="171" spans="1:21" ht="29.25" customHeight="1" x14ac:dyDescent="0.35">
      <c r="A171" s="386">
        <v>169</v>
      </c>
      <c r="B171" s="105" t="str">
        <f>DIMPC!D48</f>
        <v>Meeting of the Council of Ministers to consider and approve the Draft Protocol on Women and Youth in Trade for further submission to the Assembly of Heads of State and Government</v>
      </c>
      <c r="C171" s="428" t="s">
        <v>1058</v>
      </c>
      <c r="D171" s="106"/>
      <c r="E171" s="103" t="s">
        <v>803</v>
      </c>
      <c r="F171" s="105" t="s">
        <v>30</v>
      </c>
      <c r="G171" s="105" t="s">
        <v>24</v>
      </c>
      <c r="H171" s="422">
        <f>DIMPC!I48</f>
        <v>100000</v>
      </c>
      <c r="I171" s="105" t="s">
        <v>1047</v>
      </c>
      <c r="J171" s="451">
        <v>45427</v>
      </c>
      <c r="K171" s="451">
        <f t="shared" si="16"/>
        <v>45432</v>
      </c>
      <c r="L171" s="451">
        <f t="shared" si="22"/>
        <v>45442</v>
      </c>
      <c r="M171" s="451">
        <f t="shared" si="23"/>
        <v>45445</v>
      </c>
      <c r="N171" s="451">
        <f t="shared" si="19"/>
        <v>45448</v>
      </c>
      <c r="O171" s="451" t="s">
        <v>33</v>
      </c>
      <c r="P171" s="451" t="s">
        <v>33</v>
      </c>
      <c r="Q171" s="451" t="s">
        <v>33</v>
      </c>
      <c r="R171" s="451">
        <f t="shared" si="17"/>
        <v>45453</v>
      </c>
      <c r="S171" s="451">
        <f t="shared" si="18"/>
        <v>45458</v>
      </c>
      <c r="T171" s="432"/>
      <c r="U171" s="432"/>
    </row>
    <row r="172" spans="1:21" ht="29.25" customHeight="1" x14ac:dyDescent="0.35">
      <c r="A172" s="106">
        <v>170</v>
      </c>
      <c r="B172" s="105" t="str">
        <f>DIMPC!D49</f>
        <v xml:space="preserve">Meeting of the Specialised Tachnical Committee on Justice and Legal Affairs to conduct legal scrubbing on the Draft Protocol on Women and Youth in Trade </v>
      </c>
      <c r="C172" s="428" t="s">
        <v>1059</v>
      </c>
      <c r="D172" s="106"/>
      <c r="E172" s="103" t="s">
        <v>803</v>
      </c>
      <c r="F172" s="105" t="s">
        <v>30</v>
      </c>
      <c r="G172" s="105" t="s">
        <v>24</v>
      </c>
      <c r="H172" s="422">
        <f>DIMPC!I49</f>
        <v>100000</v>
      </c>
      <c r="I172" s="105" t="s">
        <v>1047</v>
      </c>
      <c r="J172" s="451">
        <v>45448</v>
      </c>
      <c r="K172" s="451">
        <f t="shared" si="16"/>
        <v>45453</v>
      </c>
      <c r="L172" s="451">
        <f t="shared" si="22"/>
        <v>45463</v>
      </c>
      <c r="M172" s="451">
        <f t="shared" si="23"/>
        <v>45466</v>
      </c>
      <c r="N172" s="451">
        <f t="shared" si="19"/>
        <v>45469</v>
      </c>
      <c r="O172" s="451" t="s">
        <v>33</v>
      </c>
      <c r="P172" s="451" t="s">
        <v>33</v>
      </c>
      <c r="Q172" s="451" t="s">
        <v>33</v>
      </c>
      <c r="R172" s="451">
        <f t="shared" si="17"/>
        <v>45474</v>
      </c>
      <c r="S172" s="451">
        <f t="shared" si="18"/>
        <v>45479</v>
      </c>
      <c r="T172" s="432"/>
      <c r="U172" s="432"/>
    </row>
    <row r="173" spans="1:21" ht="29.25" customHeight="1" x14ac:dyDescent="0.35">
      <c r="A173" s="386">
        <v>171</v>
      </c>
      <c r="B173" s="105" t="str">
        <f>DIMPC!D50</f>
        <v xml:space="preserve"> 37th Ordinary Session of the African Union Assembly of Heads of State and Government to Consider for adoption the Draft Protocol on Women and Youth in Trade </v>
      </c>
      <c r="C173" s="428" t="s">
        <v>1060</v>
      </c>
      <c r="D173" s="106"/>
      <c r="E173" s="103" t="s">
        <v>803</v>
      </c>
      <c r="F173" s="105" t="s">
        <v>30</v>
      </c>
      <c r="G173" s="105" t="s">
        <v>24</v>
      </c>
      <c r="H173" s="422">
        <f>DIMPC!I50</f>
        <v>15000</v>
      </c>
      <c r="I173" s="105" t="s">
        <v>1047</v>
      </c>
      <c r="J173" s="451">
        <v>45455</v>
      </c>
      <c r="K173" s="451">
        <f t="shared" si="16"/>
        <v>45460</v>
      </c>
      <c r="L173" s="451">
        <f t="shared" si="22"/>
        <v>45470</v>
      </c>
      <c r="M173" s="451">
        <f t="shared" si="23"/>
        <v>45473</v>
      </c>
      <c r="N173" s="451">
        <f t="shared" si="19"/>
        <v>45476</v>
      </c>
      <c r="O173" s="451" t="s">
        <v>33</v>
      </c>
      <c r="P173" s="451" t="s">
        <v>33</v>
      </c>
      <c r="Q173" s="451" t="s">
        <v>33</v>
      </c>
      <c r="R173" s="451">
        <f t="shared" si="17"/>
        <v>45481</v>
      </c>
      <c r="S173" s="451">
        <f t="shared" si="18"/>
        <v>45486</v>
      </c>
      <c r="T173" s="432"/>
      <c r="U173" s="432"/>
    </row>
    <row r="174" spans="1:21" ht="29.25" customHeight="1" x14ac:dyDescent="0.35">
      <c r="A174" s="106">
        <v>172</v>
      </c>
      <c r="B174" s="105" t="str">
        <f>DIMPC!D51</f>
        <v>Develop a national strategy for the Protocol on Women and Youth in Trade</v>
      </c>
      <c r="C174" s="428" t="s">
        <v>1061</v>
      </c>
      <c r="D174" s="106"/>
      <c r="E174" s="103" t="s">
        <v>803</v>
      </c>
      <c r="F174" s="105" t="s">
        <v>30</v>
      </c>
      <c r="G174" s="105" t="s">
        <v>24</v>
      </c>
      <c r="H174" s="422">
        <f>DIMPC!I51</f>
        <v>40300</v>
      </c>
      <c r="I174" s="105" t="s">
        <v>1047</v>
      </c>
      <c r="J174" s="451">
        <v>45462</v>
      </c>
      <c r="K174" s="451">
        <f t="shared" si="16"/>
        <v>45467</v>
      </c>
      <c r="L174" s="451">
        <f t="shared" si="22"/>
        <v>45477</v>
      </c>
      <c r="M174" s="451">
        <f t="shared" si="23"/>
        <v>45480</v>
      </c>
      <c r="N174" s="451">
        <f t="shared" si="19"/>
        <v>45483</v>
      </c>
      <c r="O174" s="451" t="s">
        <v>33</v>
      </c>
      <c r="P174" s="451" t="s">
        <v>33</v>
      </c>
      <c r="Q174" s="451" t="s">
        <v>33</v>
      </c>
      <c r="R174" s="451">
        <f t="shared" si="17"/>
        <v>45488</v>
      </c>
      <c r="S174" s="451">
        <f t="shared" si="18"/>
        <v>45493</v>
      </c>
      <c r="T174" s="432"/>
      <c r="U174" s="432"/>
    </row>
    <row r="175" spans="1:21" ht="29.25" customHeight="1" x14ac:dyDescent="0.35">
      <c r="A175" s="386">
        <v>173</v>
      </c>
      <c r="B175" s="105" t="str">
        <f>DIMPC!D52</f>
        <v>Regional Econimic Communities(RECs) Institutional Meeting to update on issues that affect the RECs as per the implementation of the AfCFTA</v>
      </c>
      <c r="C175" s="428" t="s">
        <v>1062</v>
      </c>
      <c r="D175" s="106"/>
      <c r="E175" s="103" t="s">
        <v>803</v>
      </c>
      <c r="F175" s="105" t="s">
        <v>30</v>
      </c>
      <c r="G175" s="105" t="s">
        <v>24</v>
      </c>
      <c r="H175" s="422">
        <f>DIMPC!I52</f>
        <v>70000</v>
      </c>
      <c r="I175" s="105" t="s">
        <v>1047</v>
      </c>
      <c r="J175" s="451">
        <v>45462</v>
      </c>
      <c r="K175" s="451">
        <f t="shared" si="16"/>
        <v>45467</v>
      </c>
      <c r="L175" s="451">
        <f t="shared" si="22"/>
        <v>45477</v>
      </c>
      <c r="M175" s="451">
        <f t="shared" si="23"/>
        <v>45480</v>
      </c>
      <c r="N175" s="451">
        <f t="shared" si="19"/>
        <v>45483</v>
      </c>
      <c r="O175" s="451" t="s">
        <v>33</v>
      </c>
      <c r="P175" s="451" t="s">
        <v>33</v>
      </c>
      <c r="Q175" s="451" t="s">
        <v>33</v>
      </c>
      <c r="R175" s="451">
        <f t="shared" si="17"/>
        <v>45488</v>
      </c>
      <c r="S175" s="451">
        <f t="shared" si="18"/>
        <v>45493</v>
      </c>
      <c r="T175" s="432"/>
      <c r="U175" s="432"/>
    </row>
    <row r="176" spans="1:21" ht="29.25" customHeight="1" x14ac:dyDescent="0.35">
      <c r="A176" s="106">
        <v>174</v>
      </c>
      <c r="B176" s="105" t="str">
        <f>DIMPC!D53</f>
        <v xml:space="preserve">Advocacy and publicity </v>
      </c>
      <c r="C176" s="428" t="s">
        <v>1063</v>
      </c>
      <c r="D176" s="106"/>
      <c r="E176" s="103" t="s">
        <v>803</v>
      </c>
      <c r="F176" s="105" t="s">
        <v>30</v>
      </c>
      <c r="G176" s="105" t="s">
        <v>24</v>
      </c>
      <c r="H176" s="422">
        <f>DIMPC!I53</f>
        <v>50000</v>
      </c>
      <c r="I176" s="105" t="s">
        <v>1047</v>
      </c>
      <c r="J176" s="451">
        <v>45462</v>
      </c>
      <c r="K176" s="451">
        <f t="shared" si="16"/>
        <v>45467</v>
      </c>
      <c r="L176" s="451">
        <f t="shared" si="22"/>
        <v>45477</v>
      </c>
      <c r="M176" s="451">
        <f t="shared" si="23"/>
        <v>45480</v>
      </c>
      <c r="N176" s="451">
        <f t="shared" si="19"/>
        <v>45483</v>
      </c>
      <c r="O176" s="451" t="s">
        <v>33</v>
      </c>
      <c r="P176" s="451" t="s">
        <v>33</v>
      </c>
      <c r="Q176" s="451" t="s">
        <v>33</v>
      </c>
      <c r="R176" s="451">
        <f t="shared" si="17"/>
        <v>45488</v>
      </c>
      <c r="S176" s="451">
        <f t="shared" si="18"/>
        <v>45493</v>
      </c>
      <c r="T176" s="432"/>
      <c r="U176" s="432"/>
    </row>
    <row r="177" spans="1:21" ht="47.25" customHeight="1" x14ac:dyDescent="0.35">
      <c r="A177" s="386">
        <v>175</v>
      </c>
      <c r="B177" s="105" t="str">
        <f>DIMPC!D56</f>
        <v xml:space="preserve">Conduct a dedicated session of  the Senior Trade Officials to Consider outstanding issues of the Draft Protocol on Digital Trade in prepartion for its adoption by the Heads of State and Government </v>
      </c>
      <c r="C177" s="428" t="s">
        <v>1064</v>
      </c>
      <c r="D177" s="106"/>
      <c r="E177" s="103" t="s">
        <v>803</v>
      </c>
      <c r="F177" s="105" t="s">
        <v>30</v>
      </c>
      <c r="G177" s="105" t="s">
        <v>24</v>
      </c>
      <c r="H177" s="422">
        <f>DIMPC!I56</f>
        <v>150000</v>
      </c>
      <c r="I177" s="105" t="s">
        <v>1047</v>
      </c>
      <c r="J177" s="451">
        <v>45462</v>
      </c>
      <c r="K177" s="451">
        <f t="shared" si="16"/>
        <v>45467</v>
      </c>
      <c r="L177" s="451">
        <f t="shared" si="22"/>
        <v>45477</v>
      </c>
      <c r="M177" s="451">
        <f t="shared" si="23"/>
        <v>45480</v>
      </c>
      <c r="N177" s="451">
        <f t="shared" si="19"/>
        <v>45483</v>
      </c>
      <c r="O177" s="451" t="s">
        <v>33</v>
      </c>
      <c r="P177" s="451" t="s">
        <v>33</v>
      </c>
      <c r="Q177" s="451" t="s">
        <v>33</v>
      </c>
      <c r="R177" s="451">
        <f t="shared" si="17"/>
        <v>45488</v>
      </c>
      <c r="S177" s="451">
        <f t="shared" si="18"/>
        <v>45493</v>
      </c>
      <c r="T177" s="432"/>
      <c r="U177" s="432"/>
    </row>
    <row r="178" spans="1:21" ht="29.25" customHeight="1" x14ac:dyDescent="0.35">
      <c r="A178" s="106">
        <v>176</v>
      </c>
      <c r="B178" s="105" t="str">
        <f>DIMPC!D57</f>
        <v>Meeting of the Council of Ministers to consider and approve the Draft Protocol on Digital Trade for further submission to the Assembly of Heads of State and Government</v>
      </c>
      <c r="C178" s="428" t="s">
        <v>1065</v>
      </c>
      <c r="D178" s="106"/>
      <c r="E178" s="103" t="s">
        <v>803</v>
      </c>
      <c r="F178" s="105" t="s">
        <v>30</v>
      </c>
      <c r="G178" s="105" t="s">
        <v>24</v>
      </c>
      <c r="H178" s="422">
        <f>DIMPC!I57</f>
        <v>100000</v>
      </c>
      <c r="I178" s="105" t="s">
        <v>1047</v>
      </c>
      <c r="J178" s="451">
        <v>45462</v>
      </c>
      <c r="K178" s="451">
        <f t="shared" si="16"/>
        <v>45467</v>
      </c>
      <c r="L178" s="451">
        <f t="shared" si="22"/>
        <v>45477</v>
      </c>
      <c r="M178" s="451">
        <f t="shared" si="23"/>
        <v>45480</v>
      </c>
      <c r="N178" s="451">
        <f t="shared" si="19"/>
        <v>45483</v>
      </c>
      <c r="O178" s="451" t="s">
        <v>33</v>
      </c>
      <c r="P178" s="451" t="s">
        <v>33</v>
      </c>
      <c r="Q178" s="451" t="s">
        <v>33</v>
      </c>
      <c r="R178" s="451">
        <f t="shared" si="17"/>
        <v>45488</v>
      </c>
      <c r="S178" s="451">
        <f t="shared" si="18"/>
        <v>45493</v>
      </c>
      <c r="T178" s="432"/>
      <c r="U178" s="432"/>
    </row>
    <row r="179" spans="1:21" ht="29.25" customHeight="1" x14ac:dyDescent="0.35">
      <c r="A179" s="386">
        <v>177</v>
      </c>
      <c r="B179" s="105" t="str">
        <f>DIMPC!D58</f>
        <v xml:space="preserve">Meeting of the Specialised Technical Committee on Justice and Legal Affairs to conduct legal scrubbing on the Draft Protocol on Digital Trade </v>
      </c>
      <c r="C179" s="428" t="s">
        <v>1066</v>
      </c>
      <c r="D179" s="106"/>
      <c r="E179" s="103" t="s">
        <v>803</v>
      </c>
      <c r="F179" s="105" t="s">
        <v>30</v>
      </c>
      <c r="G179" s="105" t="s">
        <v>24</v>
      </c>
      <c r="H179" s="422">
        <f>DIMPC!I58</f>
        <v>100000</v>
      </c>
      <c r="I179" s="105" t="s">
        <v>1047</v>
      </c>
      <c r="J179" s="451">
        <v>45462</v>
      </c>
      <c r="K179" s="451">
        <f t="shared" si="16"/>
        <v>45467</v>
      </c>
      <c r="L179" s="451">
        <f t="shared" si="22"/>
        <v>45477</v>
      </c>
      <c r="M179" s="451">
        <f t="shared" si="23"/>
        <v>45480</v>
      </c>
      <c r="N179" s="451">
        <f t="shared" si="19"/>
        <v>45483</v>
      </c>
      <c r="O179" s="451" t="s">
        <v>33</v>
      </c>
      <c r="P179" s="451" t="s">
        <v>33</v>
      </c>
      <c r="Q179" s="451" t="s">
        <v>33</v>
      </c>
      <c r="R179" s="451">
        <f t="shared" si="17"/>
        <v>45488</v>
      </c>
      <c r="S179" s="451">
        <f t="shared" si="18"/>
        <v>45493</v>
      </c>
      <c r="T179" s="432"/>
      <c r="U179" s="432"/>
    </row>
    <row r="180" spans="1:21" ht="29.25" customHeight="1" x14ac:dyDescent="0.35">
      <c r="A180" s="106">
        <v>178</v>
      </c>
      <c r="B180" s="105" t="str">
        <f>DIMPC!D59</f>
        <v xml:space="preserve">37th Ordinary Session of the African Union  Assembly of Heads of State and Government to Consider for Adoption the Draft Protocol on Women and Youth in Trade </v>
      </c>
      <c r="C180" s="428" t="s">
        <v>1067</v>
      </c>
      <c r="D180" s="106"/>
      <c r="E180" s="103" t="s">
        <v>803</v>
      </c>
      <c r="F180" s="105" t="s">
        <v>30</v>
      </c>
      <c r="G180" s="105" t="s">
        <v>24</v>
      </c>
      <c r="H180" s="422">
        <f>DIMPC!I59</f>
        <v>10000</v>
      </c>
      <c r="I180" s="105" t="s">
        <v>1047</v>
      </c>
      <c r="J180" s="451">
        <v>45462</v>
      </c>
      <c r="K180" s="451">
        <f t="shared" si="16"/>
        <v>45467</v>
      </c>
      <c r="L180" s="451">
        <f t="shared" si="22"/>
        <v>45477</v>
      </c>
      <c r="M180" s="451">
        <f t="shared" si="23"/>
        <v>45480</v>
      </c>
      <c r="N180" s="451">
        <f t="shared" si="19"/>
        <v>45483</v>
      </c>
      <c r="O180" s="451" t="s">
        <v>33</v>
      </c>
      <c r="P180" s="451" t="s">
        <v>33</v>
      </c>
      <c r="Q180" s="451" t="s">
        <v>33</v>
      </c>
      <c r="R180" s="451">
        <f t="shared" si="17"/>
        <v>45488</v>
      </c>
      <c r="S180" s="451">
        <f t="shared" si="18"/>
        <v>45493</v>
      </c>
      <c r="T180" s="432"/>
      <c r="U180" s="432"/>
    </row>
    <row r="181" spans="1:21" ht="29.25" customHeight="1" x14ac:dyDescent="0.35">
      <c r="A181" s="386">
        <v>179</v>
      </c>
      <c r="B181" s="105" t="str">
        <f>DIMPC!D60</f>
        <v>Meeting of the Committee on Digital Trade to read and consider the Zero Draft Annexes on Cross-Border Data Transfers and Digital Payments</v>
      </c>
      <c r="C181" s="428" t="s">
        <v>1068</v>
      </c>
      <c r="D181" s="106"/>
      <c r="E181" s="103" t="s">
        <v>803</v>
      </c>
      <c r="F181" s="105" t="s">
        <v>30</v>
      </c>
      <c r="G181" s="105" t="s">
        <v>24</v>
      </c>
      <c r="H181" s="422">
        <f>DIMPC!I60</f>
        <v>150000</v>
      </c>
      <c r="I181" s="105" t="s">
        <v>1047</v>
      </c>
      <c r="J181" s="451">
        <v>45391</v>
      </c>
      <c r="K181" s="451">
        <f t="shared" si="16"/>
        <v>45396</v>
      </c>
      <c r="L181" s="451">
        <f t="shared" ref="L181:L192" si="24">K181+14</f>
        <v>45410</v>
      </c>
      <c r="M181" s="451">
        <f t="shared" ref="M181:M192" si="25">L181+5</f>
        <v>45415</v>
      </c>
      <c r="N181" s="451">
        <f t="shared" si="19"/>
        <v>45418</v>
      </c>
      <c r="O181" s="451" t="s">
        <v>33</v>
      </c>
      <c r="P181" s="451" t="s">
        <v>33</v>
      </c>
      <c r="Q181" s="451" t="s">
        <v>33</v>
      </c>
      <c r="R181" s="451">
        <f t="shared" si="17"/>
        <v>45423</v>
      </c>
      <c r="S181" s="451">
        <f t="shared" si="18"/>
        <v>45428</v>
      </c>
      <c r="T181" s="432"/>
      <c r="U181" s="432"/>
    </row>
    <row r="182" spans="1:21" ht="29.25" customHeight="1" x14ac:dyDescent="0.35">
      <c r="A182" s="106">
        <v>180</v>
      </c>
      <c r="B182" s="105" t="str">
        <f>DIMPC!D61</f>
        <v>Finalisation of development and activation of the AfCFTA Strategy on Digital Trade</v>
      </c>
      <c r="C182" s="428" t="s">
        <v>1069</v>
      </c>
      <c r="D182" s="106"/>
      <c r="E182" s="103" t="s">
        <v>803</v>
      </c>
      <c r="F182" s="105" t="s">
        <v>30</v>
      </c>
      <c r="G182" s="105" t="s">
        <v>24</v>
      </c>
      <c r="H182" s="422">
        <f>DIMPC!I61</f>
        <v>68113</v>
      </c>
      <c r="I182" s="105" t="s">
        <v>1047</v>
      </c>
      <c r="J182" s="451">
        <v>45418</v>
      </c>
      <c r="K182" s="451">
        <f t="shared" si="16"/>
        <v>45423</v>
      </c>
      <c r="L182" s="451">
        <f t="shared" si="24"/>
        <v>45437</v>
      </c>
      <c r="M182" s="451">
        <f t="shared" si="25"/>
        <v>45442</v>
      </c>
      <c r="N182" s="451">
        <f t="shared" si="19"/>
        <v>45445</v>
      </c>
      <c r="O182" s="451" t="s">
        <v>33</v>
      </c>
      <c r="P182" s="451" t="s">
        <v>33</v>
      </c>
      <c r="Q182" s="451" t="s">
        <v>33</v>
      </c>
      <c r="R182" s="451">
        <f t="shared" si="17"/>
        <v>45450</v>
      </c>
      <c r="S182" s="451">
        <f t="shared" si="18"/>
        <v>45455</v>
      </c>
      <c r="T182" s="432"/>
      <c r="U182" s="432"/>
    </row>
    <row r="183" spans="1:21" ht="29.25" customHeight="1" x14ac:dyDescent="0.35">
      <c r="A183" s="386">
        <v>181</v>
      </c>
      <c r="B183" s="105" t="str">
        <f>DIMPC!D62</f>
        <v>Develop at least 2 studies on Digital Trade-related issues including digital infrastructure and emerging technology</v>
      </c>
      <c r="C183" s="428" t="s">
        <v>1070</v>
      </c>
      <c r="D183" s="106"/>
      <c r="E183" s="103" t="s">
        <v>803</v>
      </c>
      <c r="F183" s="105" t="s">
        <v>30</v>
      </c>
      <c r="G183" s="105" t="s">
        <v>24</v>
      </c>
      <c r="H183" s="422">
        <f>DIMPC!I62</f>
        <v>129976</v>
      </c>
      <c r="I183" s="105" t="s">
        <v>1047</v>
      </c>
      <c r="J183" s="451">
        <v>45418</v>
      </c>
      <c r="K183" s="451">
        <f t="shared" si="16"/>
        <v>45423</v>
      </c>
      <c r="L183" s="451">
        <f t="shared" si="24"/>
        <v>45437</v>
      </c>
      <c r="M183" s="451">
        <f t="shared" si="25"/>
        <v>45442</v>
      </c>
      <c r="N183" s="451">
        <f t="shared" si="19"/>
        <v>45445</v>
      </c>
      <c r="O183" s="451" t="s">
        <v>33</v>
      </c>
      <c r="P183" s="451" t="s">
        <v>33</v>
      </c>
      <c r="Q183" s="451" t="s">
        <v>33</v>
      </c>
      <c r="R183" s="451">
        <f t="shared" si="17"/>
        <v>45450</v>
      </c>
      <c r="S183" s="451">
        <f t="shared" si="18"/>
        <v>45455</v>
      </c>
      <c r="T183" s="432"/>
      <c r="U183" s="432"/>
    </row>
    <row r="184" spans="1:21" ht="29.25" customHeight="1" x14ac:dyDescent="0.35">
      <c r="A184" s="106">
        <v>182</v>
      </c>
      <c r="B184" s="105" t="str">
        <f>DIMPC!D63</f>
        <v>Organise stakeholder engagements and capacity building on the implementation of the Protocol on Digital Trade</v>
      </c>
      <c r="C184" s="428" t="s">
        <v>1071</v>
      </c>
      <c r="D184" s="106"/>
      <c r="E184" s="103" t="s">
        <v>803</v>
      </c>
      <c r="F184" s="105" t="s">
        <v>30</v>
      </c>
      <c r="G184" s="105" t="s">
        <v>24</v>
      </c>
      <c r="H184" s="422">
        <f>DIMPC!I63</f>
        <v>100000</v>
      </c>
      <c r="I184" s="105" t="s">
        <v>1047</v>
      </c>
      <c r="J184" s="451">
        <v>45418</v>
      </c>
      <c r="K184" s="451">
        <f t="shared" si="16"/>
        <v>45423</v>
      </c>
      <c r="L184" s="451">
        <f t="shared" si="24"/>
        <v>45437</v>
      </c>
      <c r="M184" s="451">
        <f t="shared" si="25"/>
        <v>45442</v>
      </c>
      <c r="N184" s="451">
        <f t="shared" si="19"/>
        <v>45445</v>
      </c>
      <c r="O184" s="451" t="s">
        <v>33</v>
      </c>
      <c r="P184" s="451" t="s">
        <v>33</v>
      </c>
      <c r="Q184" s="451" t="s">
        <v>33</v>
      </c>
      <c r="R184" s="451">
        <f t="shared" si="17"/>
        <v>45450</v>
      </c>
      <c r="S184" s="451">
        <f t="shared" si="18"/>
        <v>45455</v>
      </c>
      <c r="T184" s="432"/>
      <c r="U184" s="432"/>
    </row>
    <row r="185" spans="1:21" ht="29.25" customHeight="1" x14ac:dyDescent="0.35">
      <c r="A185" s="386">
        <v>183</v>
      </c>
      <c r="B185" s="105" t="str">
        <f>DIMPC!D64</f>
        <v>Convene at least 2 Digital l Trade Forums annually in key digital trade related areas such as emerging technology, fintech, digital identity and digital financial inclusion</v>
      </c>
      <c r="C185" s="428" t="s">
        <v>1072</v>
      </c>
      <c r="D185" s="106"/>
      <c r="E185" s="103" t="s">
        <v>803</v>
      </c>
      <c r="F185" s="105" t="s">
        <v>30</v>
      </c>
      <c r="G185" s="105" t="s">
        <v>24</v>
      </c>
      <c r="H185" s="422">
        <f>DIMPC!I64</f>
        <v>100658</v>
      </c>
      <c r="I185" s="105" t="s">
        <v>1047</v>
      </c>
      <c r="J185" s="451">
        <v>45424</v>
      </c>
      <c r="K185" s="451">
        <f t="shared" si="16"/>
        <v>45429</v>
      </c>
      <c r="L185" s="451">
        <f t="shared" si="24"/>
        <v>45443</v>
      </c>
      <c r="M185" s="451">
        <f t="shared" si="25"/>
        <v>45448</v>
      </c>
      <c r="N185" s="451">
        <f t="shared" si="19"/>
        <v>45451</v>
      </c>
      <c r="O185" s="451" t="s">
        <v>33</v>
      </c>
      <c r="P185" s="451" t="s">
        <v>33</v>
      </c>
      <c r="Q185" s="451" t="s">
        <v>33</v>
      </c>
      <c r="R185" s="451">
        <f t="shared" si="17"/>
        <v>45456</v>
      </c>
      <c r="S185" s="451">
        <f t="shared" si="18"/>
        <v>45461</v>
      </c>
      <c r="T185" s="432"/>
      <c r="U185" s="432"/>
    </row>
    <row r="186" spans="1:21" ht="19.5" customHeight="1" x14ac:dyDescent="0.35">
      <c r="A186" s="106">
        <v>184</v>
      </c>
      <c r="B186" s="105" t="str">
        <f>DIMPC!D65</f>
        <v xml:space="preserve">Advocacy and publicity </v>
      </c>
      <c r="C186" s="428" t="s">
        <v>1073</v>
      </c>
      <c r="D186" s="106"/>
      <c r="E186" s="103" t="s">
        <v>803</v>
      </c>
      <c r="F186" s="105" t="s">
        <v>30</v>
      </c>
      <c r="G186" s="105" t="s">
        <v>24</v>
      </c>
      <c r="H186" s="422">
        <f>DIMPC!I65</f>
        <v>50000</v>
      </c>
      <c r="I186" s="105" t="s">
        <v>1047</v>
      </c>
      <c r="J186" s="451">
        <v>45424</v>
      </c>
      <c r="K186" s="451">
        <f t="shared" si="16"/>
        <v>45429</v>
      </c>
      <c r="L186" s="451">
        <f t="shared" si="24"/>
        <v>45443</v>
      </c>
      <c r="M186" s="451">
        <f t="shared" si="25"/>
        <v>45448</v>
      </c>
      <c r="N186" s="451">
        <f t="shared" si="19"/>
        <v>45451</v>
      </c>
      <c r="O186" s="451" t="s">
        <v>33</v>
      </c>
      <c r="P186" s="451" t="s">
        <v>33</v>
      </c>
      <c r="Q186" s="451" t="s">
        <v>33</v>
      </c>
      <c r="R186" s="451">
        <f t="shared" si="17"/>
        <v>45456</v>
      </c>
      <c r="S186" s="451">
        <f t="shared" si="18"/>
        <v>45461</v>
      </c>
      <c r="T186" s="432"/>
      <c r="U186" s="432"/>
    </row>
    <row r="187" spans="1:21" ht="29.25" customHeight="1" x14ac:dyDescent="0.35">
      <c r="A187" s="386">
        <v>185</v>
      </c>
      <c r="B187" s="105" t="str">
        <f>DIMPC!D67</f>
        <v>The AfCFTA protocols on Trade in Services, Investments and Intellectual Property Rights are operationalized</v>
      </c>
      <c r="C187" s="428" t="s">
        <v>1074</v>
      </c>
      <c r="D187" s="106"/>
      <c r="E187" s="103" t="s">
        <v>803</v>
      </c>
      <c r="F187" s="105" t="s">
        <v>30</v>
      </c>
      <c r="G187" s="105" t="s">
        <v>24</v>
      </c>
      <c r="H187" s="422">
        <f>DIMPC!I67</f>
        <v>0</v>
      </c>
      <c r="I187" s="105" t="s">
        <v>1047</v>
      </c>
      <c r="J187" s="451">
        <v>45391</v>
      </c>
      <c r="K187" s="451">
        <f t="shared" si="16"/>
        <v>45396</v>
      </c>
      <c r="L187" s="451">
        <f t="shared" si="24"/>
        <v>45410</v>
      </c>
      <c r="M187" s="451">
        <f t="shared" si="25"/>
        <v>45415</v>
      </c>
      <c r="N187" s="451">
        <f t="shared" si="19"/>
        <v>45418</v>
      </c>
      <c r="O187" s="451" t="s">
        <v>33</v>
      </c>
      <c r="P187" s="451" t="s">
        <v>33</v>
      </c>
      <c r="Q187" s="451" t="s">
        <v>33</v>
      </c>
      <c r="R187" s="451">
        <f t="shared" si="17"/>
        <v>45423</v>
      </c>
      <c r="S187" s="451">
        <f t="shared" si="18"/>
        <v>45428</v>
      </c>
      <c r="T187" s="432"/>
      <c r="U187" s="432"/>
    </row>
    <row r="188" spans="1:21" ht="29.25" customHeight="1" x14ac:dyDescent="0.35">
      <c r="A188" s="106">
        <v>186</v>
      </c>
      <c r="B188" s="105" t="str">
        <f>DIMPC!D68</f>
        <v xml:space="preserve">Capacity Building and Bilateral Meetings with State Parties on the Guided Trade Initiative on Trade in Services </v>
      </c>
      <c r="C188" s="428" t="s">
        <v>1075</v>
      </c>
      <c r="D188" s="106"/>
      <c r="E188" s="103" t="s">
        <v>803</v>
      </c>
      <c r="F188" s="105" t="s">
        <v>30</v>
      </c>
      <c r="G188" s="105" t="s">
        <v>24</v>
      </c>
      <c r="H188" s="422">
        <f>DIMPC!I68</f>
        <v>150000</v>
      </c>
      <c r="I188" s="105" t="s">
        <v>1047</v>
      </c>
      <c r="J188" s="451">
        <v>45418</v>
      </c>
      <c r="K188" s="451">
        <f t="shared" si="16"/>
        <v>45423</v>
      </c>
      <c r="L188" s="451">
        <f t="shared" si="24"/>
        <v>45437</v>
      </c>
      <c r="M188" s="451">
        <f t="shared" si="25"/>
        <v>45442</v>
      </c>
      <c r="N188" s="451">
        <f t="shared" si="19"/>
        <v>45445</v>
      </c>
      <c r="O188" s="451" t="s">
        <v>33</v>
      </c>
      <c r="P188" s="451" t="s">
        <v>33</v>
      </c>
      <c r="Q188" s="451" t="s">
        <v>33</v>
      </c>
      <c r="R188" s="451">
        <f t="shared" si="17"/>
        <v>45450</v>
      </c>
      <c r="S188" s="451">
        <f t="shared" si="18"/>
        <v>45455</v>
      </c>
      <c r="T188" s="432"/>
      <c r="U188" s="432"/>
    </row>
    <row r="189" spans="1:21" ht="29.25" customHeight="1" x14ac:dyDescent="0.35">
      <c r="A189" s="386">
        <v>187</v>
      </c>
      <c r="B189" s="105" t="str">
        <f>DIMPC!D69</f>
        <v>Finalisation of development and activation of the AfCFTA Strategy on Trade in Services</v>
      </c>
      <c r="C189" s="428" t="s">
        <v>1076</v>
      </c>
      <c r="D189" s="106"/>
      <c r="E189" s="103" t="s">
        <v>803</v>
      </c>
      <c r="F189" s="105" t="s">
        <v>30</v>
      </c>
      <c r="G189" s="105" t="s">
        <v>24</v>
      </c>
      <c r="H189" s="422">
        <f>DIMPC!I69</f>
        <v>20000</v>
      </c>
      <c r="I189" s="105" t="s">
        <v>1047</v>
      </c>
      <c r="J189" s="451">
        <v>45418</v>
      </c>
      <c r="K189" s="451">
        <f t="shared" si="16"/>
        <v>45423</v>
      </c>
      <c r="L189" s="451">
        <f t="shared" si="24"/>
        <v>45437</v>
      </c>
      <c r="M189" s="451">
        <f t="shared" si="25"/>
        <v>45442</v>
      </c>
      <c r="N189" s="451">
        <f t="shared" si="19"/>
        <v>45445</v>
      </c>
      <c r="O189" s="451" t="s">
        <v>33</v>
      </c>
      <c r="P189" s="451" t="s">
        <v>33</v>
      </c>
      <c r="Q189" s="451" t="s">
        <v>33</v>
      </c>
      <c r="R189" s="451">
        <f t="shared" si="17"/>
        <v>45450</v>
      </c>
      <c r="S189" s="451">
        <f t="shared" si="18"/>
        <v>45455</v>
      </c>
      <c r="T189" s="432"/>
      <c r="U189" s="432"/>
    </row>
    <row r="190" spans="1:21" ht="45.75" customHeight="1" x14ac:dyDescent="0.35">
      <c r="A190" s="106">
        <v>188</v>
      </c>
      <c r="B190" s="105" t="str">
        <f>DIMPC!D70</f>
        <v>capacity building on mutual recognition of State and non-state parties on scope, experience and best practices at the REC and national level</v>
      </c>
      <c r="C190" s="428" t="s">
        <v>1077</v>
      </c>
      <c r="D190" s="106"/>
      <c r="E190" s="103" t="s">
        <v>803</v>
      </c>
      <c r="F190" s="105" t="s">
        <v>30</v>
      </c>
      <c r="G190" s="105" t="s">
        <v>24</v>
      </c>
      <c r="H190" s="422">
        <f>DIMPC!I70</f>
        <v>40000</v>
      </c>
      <c r="I190" s="105" t="s">
        <v>1047</v>
      </c>
      <c r="J190" s="451">
        <v>45418</v>
      </c>
      <c r="K190" s="451">
        <f t="shared" si="16"/>
        <v>45423</v>
      </c>
      <c r="L190" s="451">
        <f t="shared" si="24"/>
        <v>45437</v>
      </c>
      <c r="M190" s="451">
        <f t="shared" si="25"/>
        <v>45442</v>
      </c>
      <c r="N190" s="451">
        <f t="shared" si="19"/>
        <v>45445</v>
      </c>
      <c r="O190" s="451" t="s">
        <v>33</v>
      </c>
      <c r="P190" s="451" t="s">
        <v>33</v>
      </c>
      <c r="Q190" s="451" t="s">
        <v>33</v>
      </c>
      <c r="R190" s="451">
        <f t="shared" si="17"/>
        <v>45450</v>
      </c>
      <c r="S190" s="451">
        <f t="shared" si="18"/>
        <v>45455</v>
      </c>
      <c r="T190" s="432"/>
      <c r="U190" s="432"/>
    </row>
    <row r="191" spans="1:21" ht="29.25" customHeight="1" x14ac:dyDescent="0.35">
      <c r="A191" s="386">
        <v>189</v>
      </c>
      <c r="B191" s="105" t="str">
        <f>DIMPC!D71</f>
        <v>meetings of the Committee on Intellectual Property Rights to commence Negotiations on Draft Zero - Annex on Copyright &amp; Related Rights</v>
      </c>
      <c r="C191" s="428" t="s">
        <v>1078</v>
      </c>
      <c r="D191" s="106"/>
      <c r="E191" s="103" t="s">
        <v>803</v>
      </c>
      <c r="F191" s="105" t="s">
        <v>30</v>
      </c>
      <c r="G191" s="105" t="s">
        <v>24</v>
      </c>
      <c r="H191" s="422">
        <f>DIMPC!I71</f>
        <v>150000</v>
      </c>
      <c r="I191" s="105" t="s">
        <v>1047</v>
      </c>
      <c r="J191" s="451">
        <v>45424</v>
      </c>
      <c r="K191" s="451">
        <f t="shared" si="16"/>
        <v>45429</v>
      </c>
      <c r="L191" s="451">
        <f t="shared" si="24"/>
        <v>45443</v>
      </c>
      <c r="M191" s="451">
        <f t="shared" si="25"/>
        <v>45448</v>
      </c>
      <c r="N191" s="451">
        <f t="shared" si="19"/>
        <v>45451</v>
      </c>
      <c r="O191" s="451" t="s">
        <v>33</v>
      </c>
      <c r="P191" s="451" t="s">
        <v>33</v>
      </c>
      <c r="Q191" s="451" t="s">
        <v>33</v>
      </c>
      <c r="R191" s="451">
        <f t="shared" si="17"/>
        <v>45456</v>
      </c>
      <c r="S191" s="451">
        <f t="shared" si="18"/>
        <v>45461</v>
      </c>
      <c r="T191" s="432"/>
      <c r="U191" s="432"/>
    </row>
    <row r="192" spans="1:21" ht="29.25" customHeight="1" x14ac:dyDescent="0.35">
      <c r="A192" s="106">
        <v>190</v>
      </c>
      <c r="B192" s="105" t="str">
        <f>DIMPC!D72</f>
        <v>Technical assistance to Member States on the finalisation of their (i) schedules of specific commitments in the five priority sectors and remaining services sectors and (ii) utilisation of the AfCFTA Trade in Services Regulatory Audits</v>
      </c>
      <c r="C192" s="428" t="s">
        <v>1079</v>
      </c>
      <c r="D192" s="106"/>
      <c r="E192" s="103" t="s">
        <v>803</v>
      </c>
      <c r="F192" s="105" t="s">
        <v>30</v>
      </c>
      <c r="G192" s="105" t="s">
        <v>24</v>
      </c>
      <c r="H192" s="422">
        <f>DIMPC!I72</f>
        <v>54192</v>
      </c>
      <c r="I192" s="105" t="s">
        <v>1047</v>
      </c>
      <c r="J192" s="451">
        <v>45424</v>
      </c>
      <c r="K192" s="451">
        <f t="shared" si="16"/>
        <v>45429</v>
      </c>
      <c r="L192" s="451">
        <f t="shared" si="24"/>
        <v>45443</v>
      </c>
      <c r="M192" s="451">
        <f t="shared" si="25"/>
        <v>45448</v>
      </c>
      <c r="N192" s="451">
        <f t="shared" si="19"/>
        <v>45451</v>
      </c>
      <c r="O192" s="451" t="s">
        <v>33</v>
      </c>
      <c r="P192" s="451" t="s">
        <v>33</v>
      </c>
      <c r="Q192" s="451" t="s">
        <v>33</v>
      </c>
      <c r="R192" s="451">
        <f t="shared" si="17"/>
        <v>45456</v>
      </c>
      <c r="S192" s="451">
        <f t="shared" si="18"/>
        <v>45461</v>
      </c>
      <c r="T192" s="432"/>
      <c r="U192" s="432"/>
    </row>
    <row r="193" spans="1:21" ht="29.25" customHeight="1" x14ac:dyDescent="0.35">
      <c r="A193" s="386">
        <v>191</v>
      </c>
      <c r="B193" s="105" t="str">
        <f>DIMPC!D73</f>
        <v>Initiate program to assist Member States in identifying non-conforming measures in services trade for their alignment</v>
      </c>
      <c r="C193" s="428" t="s">
        <v>1080</v>
      </c>
      <c r="D193" s="106"/>
      <c r="E193" s="103" t="s">
        <v>803</v>
      </c>
      <c r="F193" s="105" t="s">
        <v>30</v>
      </c>
      <c r="G193" s="105" t="s">
        <v>24</v>
      </c>
      <c r="H193" s="422">
        <f>DIMPC!I73</f>
        <v>22902</v>
      </c>
      <c r="I193" s="105" t="s">
        <v>1047</v>
      </c>
      <c r="J193" s="451">
        <v>45462</v>
      </c>
      <c r="K193" s="451">
        <f t="shared" si="16"/>
        <v>45467</v>
      </c>
      <c r="L193" s="451">
        <f t="shared" ref="L193:L198" si="26">K193+10</f>
        <v>45477</v>
      </c>
      <c r="M193" s="451">
        <f t="shared" ref="M193:M198" si="27">L193+3</f>
        <v>45480</v>
      </c>
      <c r="N193" s="451">
        <f t="shared" si="19"/>
        <v>45483</v>
      </c>
      <c r="O193" s="451" t="s">
        <v>33</v>
      </c>
      <c r="P193" s="451" t="s">
        <v>33</v>
      </c>
      <c r="Q193" s="451" t="s">
        <v>33</v>
      </c>
      <c r="R193" s="451">
        <f t="shared" si="17"/>
        <v>45488</v>
      </c>
      <c r="S193" s="451">
        <f t="shared" si="18"/>
        <v>45493</v>
      </c>
      <c r="T193" s="432"/>
      <c r="U193" s="432"/>
    </row>
    <row r="194" spans="1:21" ht="29.25" customHeight="1" x14ac:dyDescent="0.35">
      <c r="A194" s="106">
        <v>192</v>
      </c>
      <c r="B194" s="105" t="str">
        <f>DIMPC!D74</f>
        <v>Finalise the development of a common system for collection and compilation of standardized data on Trade in Services under the AfCFTA.</v>
      </c>
      <c r="C194" s="428" t="s">
        <v>1081</v>
      </c>
      <c r="D194" s="106"/>
      <c r="E194" s="103" t="s">
        <v>803</v>
      </c>
      <c r="F194" s="105" t="s">
        <v>30</v>
      </c>
      <c r="G194" s="105" t="s">
        <v>24</v>
      </c>
      <c r="H194" s="422">
        <f>DIMPC!I74</f>
        <v>17754</v>
      </c>
      <c r="I194" s="105" t="s">
        <v>1047</v>
      </c>
      <c r="J194" s="451">
        <v>45462</v>
      </c>
      <c r="K194" s="451">
        <f t="shared" si="16"/>
        <v>45467</v>
      </c>
      <c r="L194" s="451">
        <f t="shared" si="26"/>
        <v>45477</v>
      </c>
      <c r="M194" s="451">
        <f t="shared" si="27"/>
        <v>45480</v>
      </c>
      <c r="N194" s="451">
        <f t="shared" si="19"/>
        <v>45483</v>
      </c>
      <c r="O194" s="451" t="s">
        <v>33</v>
      </c>
      <c r="P194" s="451" t="s">
        <v>33</v>
      </c>
      <c r="Q194" s="451" t="s">
        <v>33</v>
      </c>
      <c r="R194" s="451">
        <f t="shared" si="17"/>
        <v>45488</v>
      </c>
      <c r="S194" s="451">
        <f t="shared" si="18"/>
        <v>45493</v>
      </c>
      <c r="T194" s="432"/>
      <c r="U194" s="432"/>
    </row>
    <row r="195" spans="1:21" ht="29.25" customHeight="1" x14ac:dyDescent="0.35">
      <c r="A195" s="386">
        <v>193</v>
      </c>
      <c r="B195" s="105" t="str">
        <f>DIMPC!D75</f>
        <v>Finalise studies on the remaining services sectors under Trade in Services</v>
      </c>
      <c r="C195" s="428" t="s">
        <v>1082</v>
      </c>
      <c r="D195" s="106"/>
      <c r="E195" s="103" t="s">
        <v>803</v>
      </c>
      <c r="F195" s="105" t="s">
        <v>30</v>
      </c>
      <c r="G195" s="105" t="s">
        <v>24</v>
      </c>
      <c r="H195" s="422">
        <f>DIMPC!I75</f>
        <v>27000</v>
      </c>
      <c r="I195" s="105" t="s">
        <v>1047</v>
      </c>
      <c r="J195" s="451">
        <v>45462</v>
      </c>
      <c r="K195" s="451">
        <f t="shared" si="16"/>
        <v>45467</v>
      </c>
      <c r="L195" s="451">
        <f t="shared" si="26"/>
        <v>45477</v>
      </c>
      <c r="M195" s="451">
        <f t="shared" si="27"/>
        <v>45480</v>
      </c>
      <c r="N195" s="451">
        <f t="shared" si="19"/>
        <v>45483</v>
      </c>
      <c r="O195" s="451" t="s">
        <v>33</v>
      </c>
      <c r="P195" s="451" t="s">
        <v>33</v>
      </c>
      <c r="Q195" s="451" t="s">
        <v>33</v>
      </c>
      <c r="R195" s="451">
        <f t="shared" si="17"/>
        <v>45488</v>
      </c>
      <c r="S195" s="451">
        <f t="shared" si="18"/>
        <v>45493</v>
      </c>
      <c r="T195" s="432"/>
      <c r="U195" s="432"/>
    </row>
    <row r="196" spans="1:21" ht="29.25" customHeight="1" x14ac:dyDescent="0.35">
      <c r="A196" s="106">
        <v>194</v>
      </c>
      <c r="B196" s="105" t="str">
        <f>DIMPC!D76</f>
        <v>Regional technical assistance and capacity building for the implementation of the Protocol on Investment  (Eastern region REC and State Parties)</v>
      </c>
      <c r="C196" s="428" t="s">
        <v>1083</v>
      </c>
      <c r="D196" s="106"/>
      <c r="E196" s="103" t="s">
        <v>803</v>
      </c>
      <c r="F196" s="105" t="s">
        <v>30</v>
      </c>
      <c r="G196" s="105" t="s">
        <v>24</v>
      </c>
      <c r="H196" s="422">
        <f>DIMPC!I76</f>
        <v>100000</v>
      </c>
      <c r="I196" s="105" t="s">
        <v>1047</v>
      </c>
      <c r="J196" s="451">
        <v>45462</v>
      </c>
      <c r="K196" s="451">
        <f t="shared" si="16"/>
        <v>45467</v>
      </c>
      <c r="L196" s="451">
        <f t="shared" si="26"/>
        <v>45477</v>
      </c>
      <c r="M196" s="451">
        <f t="shared" si="27"/>
        <v>45480</v>
      </c>
      <c r="N196" s="451">
        <f t="shared" si="19"/>
        <v>45483</v>
      </c>
      <c r="O196" s="451" t="s">
        <v>33</v>
      </c>
      <c r="P196" s="451" t="s">
        <v>33</v>
      </c>
      <c r="Q196" s="451" t="s">
        <v>33</v>
      </c>
      <c r="R196" s="451">
        <f t="shared" si="17"/>
        <v>45488</v>
      </c>
      <c r="S196" s="451">
        <f t="shared" si="18"/>
        <v>45493</v>
      </c>
      <c r="T196" s="432"/>
      <c r="U196" s="432"/>
    </row>
    <row r="197" spans="1:21" ht="29.25" customHeight="1" x14ac:dyDescent="0.35">
      <c r="A197" s="386">
        <v>195</v>
      </c>
      <c r="B197" s="105" t="str">
        <f>DIMPC!D77</f>
        <v>Meeting of the Committee on Investment to;
(i) provide capacity building,
(ii) continue negotiations of the (a) Annex on Rules and Procedures Governing Dispute Prevention, Management and Resolution of Disputes; and (b) Annex on Rules and Procedures for the Administration and Operation of the Pan-African Trade and Investment Agency.</v>
      </c>
      <c r="C197" s="428" t="s">
        <v>1084</v>
      </c>
      <c r="D197" s="106"/>
      <c r="E197" s="103" t="s">
        <v>803</v>
      </c>
      <c r="F197" s="105" t="s">
        <v>30</v>
      </c>
      <c r="G197" s="105" t="s">
        <v>24</v>
      </c>
      <c r="H197" s="422">
        <f>DIMPC!I77</f>
        <v>250000</v>
      </c>
      <c r="I197" s="105" t="s">
        <v>1047</v>
      </c>
      <c r="J197" s="451">
        <v>45462</v>
      </c>
      <c r="K197" s="451">
        <f t="shared" si="16"/>
        <v>45467</v>
      </c>
      <c r="L197" s="451">
        <f t="shared" si="26"/>
        <v>45477</v>
      </c>
      <c r="M197" s="451">
        <f t="shared" si="27"/>
        <v>45480</v>
      </c>
      <c r="N197" s="451">
        <f t="shared" si="19"/>
        <v>45483</v>
      </c>
      <c r="O197" s="451" t="s">
        <v>33</v>
      </c>
      <c r="P197" s="451" t="s">
        <v>33</v>
      </c>
      <c r="Q197" s="451" t="s">
        <v>33</v>
      </c>
      <c r="R197" s="451">
        <f t="shared" si="17"/>
        <v>45488</v>
      </c>
      <c r="S197" s="451">
        <f t="shared" si="18"/>
        <v>45493</v>
      </c>
      <c r="T197" s="432"/>
      <c r="U197" s="432"/>
    </row>
    <row r="198" spans="1:21" ht="29.25" customHeight="1" x14ac:dyDescent="0.35">
      <c r="A198" s="106">
        <v>196</v>
      </c>
      <c r="B198" s="105" t="str">
        <f>DIMPC!D78</f>
        <v xml:space="preserve">Technical support on the Protocol on investment and its implementation for member states </v>
      </c>
      <c r="C198" s="428" t="s">
        <v>1085</v>
      </c>
      <c r="D198" s="106"/>
      <c r="E198" s="103" t="s">
        <v>803</v>
      </c>
      <c r="F198" s="105" t="s">
        <v>30</v>
      </c>
      <c r="G198" s="105" t="s">
        <v>24</v>
      </c>
      <c r="H198" s="422">
        <f>DIMPC!I78</f>
        <v>96377</v>
      </c>
      <c r="I198" s="105" t="s">
        <v>1047</v>
      </c>
      <c r="J198" s="451">
        <v>45462</v>
      </c>
      <c r="K198" s="451">
        <f t="shared" si="16"/>
        <v>45467</v>
      </c>
      <c r="L198" s="451">
        <f t="shared" si="26"/>
        <v>45477</v>
      </c>
      <c r="M198" s="451">
        <f t="shared" si="27"/>
        <v>45480</v>
      </c>
      <c r="N198" s="451">
        <f t="shared" si="19"/>
        <v>45483</v>
      </c>
      <c r="O198" s="451" t="s">
        <v>33</v>
      </c>
      <c r="P198" s="451" t="s">
        <v>33</v>
      </c>
      <c r="Q198" s="451" t="s">
        <v>33</v>
      </c>
      <c r="R198" s="451">
        <f t="shared" si="17"/>
        <v>45488</v>
      </c>
      <c r="S198" s="451">
        <f t="shared" si="18"/>
        <v>45493</v>
      </c>
      <c r="T198" s="432"/>
      <c r="U198" s="432"/>
    </row>
    <row r="199" spans="1:21" ht="29.25" customHeight="1" x14ac:dyDescent="0.35">
      <c r="A199" s="386">
        <v>197</v>
      </c>
      <c r="B199" s="105" t="str">
        <f>DIMPC!D79</f>
        <v xml:space="preserve">Private sector engagement in the implementation of the AfCFTA Agreement </v>
      </c>
      <c r="C199" s="428" t="s">
        <v>1086</v>
      </c>
      <c r="D199" s="106"/>
      <c r="E199" s="103" t="s">
        <v>803</v>
      </c>
      <c r="F199" s="105" t="s">
        <v>30</v>
      </c>
      <c r="G199" s="105" t="s">
        <v>24</v>
      </c>
      <c r="H199" s="422">
        <f>DIMPC!I79</f>
        <v>25000</v>
      </c>
      <c r="I199" s="105" t="s">
        <v>1047</v>
      </c>
      <c r="J199" s="451">
        <v>45418</v>
      </c>
      <c r="K199" s="451">
        <f t="shared" si="16"/>
        <v>45423</v>
      </c>
      <c r="L199" s="451">
        <f>K199+14</f>
        <v>45437</v>
      </c>
      <c r="M199" s="451">
        <f>L199+5</f>
        <v>45442</v>
      </c>
      <c r="N199" s="451">
        <f t="shared" si="19"/>
        <v>45445</v>
      </c>
      <c r="O199" s="451" t="s">
        <v>33</v>
      </c>
      <c r="P199" s="451" t="s">
        <v>33</v>
      </c>
      <c r="Q199" s="451" t="s">
        <v>33</v>
      </c>
      <c r="R199" s="451">
        <f t="shared" si="17"/>
        <v>45450</v>
      </c>
      <c r="S199" s="451">
        <f t="shared" si="18"/>
        <v>45455</v>
      </c>
      <c r="T199" s="432"/>
      <c r="U199" s="432"/>
    </row>
    <row r="200" spans="1:21" ht="21" customHeight="1" x14ac:dyDescent="0.35">
      <c r="A200" s="106">
        <v>198</v>
      </c>
      <c r="B200" s="105" t="str">
        <f>DIMPC!D80</f>
        <v xml:space="preserve">Advocacy and publicity </v>
      </c>
      <c r="C200" s="428" t="s">
        <v>1087</v>
      </c>
      <c r="D200" s="106"/>
      <c r="E200" s="103" t="s">
        <v>803</v>
      </c>
      <c r="F200" s="105" t="s">
        <v>30</v>
      </c>
      <c r="G200" s="105" t="s">
        <v>24</v>
      </c>
      <c r="H200" s="422">
        <f>DIMPC!I80</f>
        <v>60000</v>
      </c>
      <c r="I200" s="105" t="s">
        <v>1047</v>
      </c>
      <c r="J200" s="451">
        <v>45418</v>
      </c>
      <c r="K200" s="451">
        <f t="shared" si="16"/>
        <v>45423</v>
      </c>
      <c r="L200" s="451">
        <f>K200+14</f>
        <v>45437</v>
      </c>
      <c r="M200" s="451">
        <f>L200+5</f>
        <v>45442</v>
      </c>
      <c r="N200" s="451">
        <f t="shared" si="19"/>
        <v>45445</v>
      </c>
      <c r="O200" s="451" t="s">
        <v>33</v>
      </c>
      <c r="P200" s="451" t="s">
        <v>33</v>
      </c>
      <c r="Q200" s="451" t="s">
        <v>33</v>
      </c>
      <c r="R200" s="451">
        <f t="shared" si="17"/>
        <v>45450</v>
      </c>
      <c r="S200" s="451">
        <f t="shared" si="18"/>
        <v>45455</v>
      </c>
      <c r="T200" s="432"/>
      <c r="U200" s="432"/>
    </row>
    <row r="201" spans="1:21" ht="29.25" customHeight="1" x14ac:dyDescent="0.35">
      <c r="A201" s="386">
        <v>199</v>
      </c>
      <c r="B201" s="105" t="str">
        <f>DIMPC!D82</f>
        <v>Implementation of the AfCFTA Annexes on Customs, Transit and Trade Facilitation</v>
      </c>
      <c r="C201" s="428" t="s">
        <v>1088</v>
      </c>
      <c r="D201" s="106"/>
      <c r="E201" s="103" t="s">
        <v>803</v>
      </c>
      <c r="F201" s="105" t="s">
        <v>30</v>
      </c>
      <c r="G201" s="105" t="s">
        <v>24</v>
      </c>
      <c r="H201" s="422">
        <f>DIMPC!I82</f>
        <v>0</v>
      </c>
      <c r="I201" s="105" t="s">
        <v>1047</v>
      </c>
      <c r="J201" s="451">
        <v>45418</v>
      </c>
      <c r="K201" s="451">
        <f t="shared" si="16"/>
        <v>45423</v>
      </c>
      <c r="L201" s="451">
        <f>K201+14</f>
        <v>45437</v>
      </c>
      <c r="M201" s="451">
        <f>L201+5</f>
        <v>45442</v>
      </c>
      <c r="N201" s="451">
        <f t="shared" si="19"/>
        <v>45445</v>
      </c>
      <c r="O201" s="451" t="s">
        <v>33</v>
      </c>
      <c r="P201" s="451" t="s">
        <v>33</v>
      </c>
      <c r="Q201" s="451" t="s">
        <v>33</v>
      </c>
      <c r="R201" s="451">
        <f t="shared" si="17"/>
        <v>45450</v>
      </c>
      <c r="S201" s="451">
        <f t="shared" si="18"/>
        <v>45455</v>
      </c>
      <c r="T201" s="432"/>
      <c r="U201" s="432"/>
    </row>
    <row r="202" spans="1:21" ht="29.25" customHeight="1" x14ac:dyDescent="0.35">
      <c r="A202" s="106">
        <v>200</v>
      </c>
      <c r="B202" s="105" t="str">
        <f>DIMPC!D83</f>
        <v xml:space="preserve">Conduct a dedicated session on the technical specifications of the AfCFTA (Electronic - Certificate of Origin (E-CO)   system  and its feasibility  with Rules of Origin and IT Experts </v>
      </c>
      <c r="C202" s="428" t="s">
        <v>1089</v>
      </c>
      <c r="D202" s="106"/>
      <c r="E202" s="103" t="s">
        <v>803</v>
      </c>
      <c r="F202" s="105" t="s">
        <v>30</v>
      </c>
      <c r="G202" s="105" t="s">
        <v>24</v>
      </c>
      <c r="H202" s="422">
        <f>DIMPC!I83</f>
        <v>24000</v>
      </c>
      <c r="I202" s="105" t="s">
        <v>1047</v>
      </c>
      <c r="J202" s="451">
        <v>45424</v>
      </c>
      <c r="K202" s="451">
        <f t="shared" si="16"/>
        <v>45429</v>
      </c>
      <c r="L202" s="451">
        <f>K202+14</f>
        <v>45443</v>
      </c>
      <c r="M202" s="451">
        <f>L202+5</f>
        <v>45448</v>
      </c>
      <c r="N202" s="451">
        <f t="shared" si="19"/>
        <v>45451</v>
      </c>
      <c r="O202" s="451" t="s">
        <v>33</v>
      </c>
      <c r="P202" s="451" t="s">
        <v>33</v>
      </c>
      <c r="Q202" s="451" t="s">
        <v>33</v>
      </c>
      <c r="R202" s="451">
        <f t="shared" si="17"/>
        <v>45456</v>
      </c>
      <c r="S202" s="451">
        <f t="shared" si="18"/>
        <v>45461</v>
      </c>
      <c r="T202" s="432"/>
      <c r="U202" s="432"/>
    </row>
    <row r="203" spans="1:21" ht="29.25" customHeight="1" x14ac:dyDescent="0.35">
      <c r="A203" s="386">
        <v>201</v>
      </c>
      <c r="B203" s="105" t="str">
        <f>DIMPC!D84</f>
        <v>AfCFTA E-CO system design, realization, development, and configuration The DCA has engaged a consultant to develop the technical specifications of the AfCFTA Electronic Certificate of Origin. The consultatncy is about developing and implementing the E-Co System. The Technical Specifications were considered by Member States durng the 6th metting of the Sub Committee of Trade Facilitation, Customs Cooperation and Transit.</v>
      </c>
      <c r="C203" s="428" t="s">
        <v>1090</v>
      </c>
      <c r="D203" s="106"/>
      <c r="E203" s="103" t="s">
        <v>803</v>
      </c>
      <c r="F203" s="105" t="s">
        <v>30</v>
      </c>
      <c r="G203" s="105" t="s">
        <v>24</v>
      </c>
      <c r="H203" s="422">
        <f>DIMPC!I84</f>
        <v>25000</v>
      </c>
      <c r="I203" s="105" t="s">
        <v>1047</v>
      </c>
      <c r="J203" s="451">
        <v>45462</v>
      </c>
      <c r="K203" s="451">
        <f t="shared" si="16"/>
        <v>45467</v>
      </c>
      <c r="L203" s="451">
        <f t="shared" ref="L203:L211" si="28">K203+10</f>
        <v>45477</v>
      </c>
      <c r="M203" s="451">
        <f t="shared" ref="M203:M211" si="29">L203+3</f>
        <v>45480</v>
      </c>
      <c r="N203" s="451">
        <f t="shared" si="19"/>
        <v>45483</v>
      </c>
      <c r="O203" s="451" t="s">
        <v>33</v>
      </c>
      <c r="P203" s="451" t="s">
        <v>33</v>
      </c>
      <c r="Q203" s="451" t="s">
        <v>33</v>
      </c>
      <c r="R203" s="451">
        <f t="shared" si="17"/>
        <v>45488</v>
      </c>
      <c r="S203" s="451">
        <f t="shared" si="18"/>
        <v>45493</v>
      </c>
      <c r="T203" s="432"/>
      <c r="U203" s="432"/>
    </row>
    <row r="204" spans="1:21" ht="29.25" customHeight="1" x14ac:dyDescent="0.35">
      <c r="A204" s="106">
        <v>202</v>
      </c>
      <c r="B204" s="105" t="str">
        <f>DIMPC!D85</f>
        <v xml:space="preserve">Conduct needs assessment on trade facilitation measures on the four corridors (Abidjan- Lagos Corridor, North-South Corridor, North--west Corridor and  Central Africa </v>
      </c>
      <c r="C204" s="428" t="s">
        <v>1091</v>
      </c>
      <c r="D204" s="106"/>
      <c r="E204" s="103" t="s">
        <v>803</v>
      </c>
      <c r="F204" s="105" t="s">
        <v>30</v>
      </c>
      <c r="G204" s="105" t="s">
        <v>24</v>
      </c>
      <c r="H204" s="422">
        <f>DIMPC!I85</f>
        <v>100000</v>
      </c>
      <c r="I204" s="105" t="s">
        <v>1047</v>
      </c>
      <c r="J204" s="451">
        <v>45462</v>
      </c>
      <c r="K204" s="451">
        <f t="shared" si="16"/>
        <v>45467</v>
      </c>
      <c r="L204" s="451">
        <f t="shared" si="28"/>
        <v>45477</v>
      </c>
      <c r="M204" s="451">
        <f t="shared" si="29"/>
        <v>45480</v>
      </c>
      <c r="N204" s="451">
        <f t="shared" si="19"/>
        <v>45483</v>
      </c>
      <c r="O204" s="451" t="s">
        <v>33</v>
      </c>
      <c r="P204" s="451" t="s">
        <v>33</v>
      </c>
      <c r="Q204" s="451" t="s">
        <v>33</v>
      </c>
      <c r="R204" s="451">
        <f t="shared" si="17"/>
        <v>45488</v>
      </c>
      <c r="S204" s="451">
        <f t="shared" si="18"/>
        <v>45493</v>
      </c>
      <c r="T204" s="432"/>
      <c r="U204" s="432"/>
    </row>
    <row r="205" spans="1:21" ht="29.25" customHeight="1" x14ac:dyDescent="0.35">
      <c r="A205" s="386">
        <v>203</v>
      </c>
      <c r="B205" s="105" t="str">
        <f>DIMPC!D86</f>
        <v xml:space="preserve">Regional Capacity Building workshop on Western Africa on Boarder agency cooperation </v>
      </c>
      <c r="C205" s="428" t="s">
        <v>1092</v>
      </c>
      <c r="D205" s="106"/>
      <c r="E205" s="103" t="s">
        <v>803</v>
      </c>
      <c r="F205" s="105" t="s">
        <v>30</v>
      </c>
      <c r="G205" s="105" t="s">
        <v>24</v>
      </c>
      <c r="H205" s="422">
        <f>DIMPC!I86</f>
        <v>50000</v>
      </c>
      <c r="I205" s="105" t="s">
        <v>1047</v>
      </c>
      <c r="J205" s="451">
        <v>45462</v>
      </c>
      <c r="K205" s="451">
        <f t="shared" si="16"/>
        <v>45467</v>
      </c>
      <c r="L205" s="451">
        <f t="shared" si="28"/>
        <v>45477</v>
      </c>
      <c r="M205" s="451">
        <f t="shared" si="29"/>
        <v>45480</v>
      </c>
      <c r="N205" s="451">
        <f t="shared" si="19"/>
        <v>45483</v>
      </c>
      <c r="O205" s="451" t="s">
        <v>33</v>
      </c>
      <c r="P205" s="451" t="s">
        <v>33</v>
      </c>
      <c r="Q205" s="451" t="s">
        <v>33</v>
      </c>
      <c r="R205" s="451">
        <f t="shared" si="17"/>
        <v>45488</v>
      </c>
      <c r="S205" s="451">
        <f t="shared" si="18"/>
        <v>45493</v>
      </c>
      <c r="T205" s="432"/>
      <c r="U205" s="432"/>
    </row>
    <row r="206" spans="1:21" ht="29.25" customHeight="1" x14ac:dyDescent="0.35">
      <c r="A206" s="106">
        <v>204</v>
      </c>
      <c r="B206" s="105" t="str">
        <f>DIMPC!D87</f>
        <v>Daffing of the Transit document and the draft regulatory framework on the single transit bond guarantee  ( Dedicated session of the 7th Sub- committee on Trade Facilitation and Customs Coperation and Transit)</v>
      </c>
      <c r="C206" s="428" t="s">
        <v>1093</v>
      </c>
      <c r="D206" s="106"/>
      <c r="E206" s="103" t="s">
        <v>803</v>
      </c>
      <c r="F206" s="105" t="s">
        <v>30</v>
      </c>
      <c r="G206" s="105" t="s">
        <v>24</v>
      </c>
      <c r="H206" s="422">
        <f>DIMPC!I87</f>
        <v>150000</v>
      </c>
      <c r="I206" s="105" t="s">
        <v>1047</v>
      </c>
      <c r="J206" s="451">
        <v>45462</v>
      </c>
      <c r="K206" s="451">
        <f t="shared" si="16"/>
        <v>45467</v>
      </c>
      <c r="L206" s="451">
        <f t="shared" si="28"/>
        <v>45477</v>
      </c>
      <c r="M206" s="451">
        <f t="shared" si="29"/>
        <v>45480</v>
      </c>
      <c r="N206" s="451">
        <f t="shared" si="19"/>
        <v>45483</v>
      </c>
      <c r="O206" s="451" t="s">
        <v>33</v>
      </c>
      <c r="P206" s="451" t="s">
        <v>33</v>
      </c>
      <c r="Q206" s="451" t="s">
        <v>33</v>
      </c>
      <c r="R206" s="451">
        <f t="shared" si="17"/>
        <v>45488</v>
      </c>
      <c r="S206" s="451">
        <f t="shared" si="18"/>
        <v>45493</v>
      </c>
      <c r="T206" s="432"/>
      <c r="U206" s="432"/>
    </row>
    <row r="207" spans="1:21" ht="29.25" customHeight="1" x14ac:dyDescent="0.35">
      <c r="A207" s="386">
        <v>205</v>
      </c>
      <c r="B207" s="105" t="str">
        <f>DIMPC!D88</f>
        <v xml:space="preserve">Engagement with Stakeholders on the draft regulatory framework on the single bond guarantee </v>
      </c>
      <c r="C207" s="428" t="s">
        <v>1094</v>
      </c>
      <c r="D207" s="106"/>
      <c r="E207" s="103" t="s">
        <v>803</v>
      </c>
      <c r="F207" s="105" t="s">
        <v>30</v>
      </c>
      <c r="G207" s="105" t="s">
        <v>24</v>
      </c>
      <c r="H207" s="422">
        <f>DIMPC!I88</f>
        <v>60000</v>
      </c>
      <c r="I207" s="105" t="s">
        <v>1047</v>
      </c>
      <c r="J207" s="451">
        <v>45462</v>
      </c>
      <c r="K207" s="451">
        <f t="shared" si="16"/>
        <v>45467</v>
      </c>
      <c r="L207" s="451">
        <f t="shared" si="28"/>
        <v>45477</v>
      </c>
      <c r="M207" s="451">
        <f t="shared" si="29"/>
        <v>45480</v>
      </c>
      <c r="N207" s="451">
        <f t="shared" si="19"/>
        <v>45483</v>
      </c>
      <c r="O207" s="451" t="s">
        <v>33</v>
      </c>
      <c r="P207" s="451" t="s">
        <v>33</v>
      </c>
      <c r="Q207" s="451" t="s">
        <v>33</v>
      </c>
      <c r="R207" s="451">
        <f t="shared" si="17"/>
        <v>45488</v>
      </c>
      <c r="S207" s="451">
        <f t="shared" si="18"/>
        <v>45493</v>
      </c>
      <c r="T207" s="432"/>
      <c r="U207" s="432"/>
    </row>
    <row r="208" spans="1:21" ht="29.25" customHeight="1" x14ac:dyDescent="0.35">
      <c r="A208" s="106">
        <v>206</v>
      </c>
      <c r="B208" s="105" t="str">
        <f>DIMPC!D89</f>
        <v>Establish a Continental Task Force on Customs and Trade facilitation</v>
      </c>
      <c r="C208" s="428" t="s">
        <v>1095</v>
      </c>
      <c r="D208" s="106"/>
      <c r="E208" s="103" t="s">
        <v>803</v>
      </c>
      <c r="F208" s="105" t="s">
        <v>30</v>
      </c>
      <c r="G208" s="105" t="s">
        <v>24</v>
      </c>
      <c r="H208" s="422">
        <f>DIMPC!I89</f>
        <v>126850</v>
      </c>
      <c r="I208" s="105" t="s">
        <v>1047</v>
      </c>
      <c r="J208" s="451">
        <v>45462</v>
      </c>
      <c r="K208" s="451">
        <f t="shared" si="16"/>
        <v>45467</v>
      </c>
      <c r="L208" s="451">
        <f t="shared" si="28"/>
        <v>45477</v>
      </c>
      <c r="M208" s="451">
        <f t="shared" si="29"/>
        <v>45480</v>
      </c>
      <c r="N208" s="451">
        <f t="shared" si="19"/>
        <v>45483</v>
      </c>
      <c r="O208" s="451" t="s">
        <v>33</v>
      </c>
      <c r="P208" s="451" t="s">
        <v>33</v>
      </c>
      <c r="Q208" s="451" t="s">
        <v>33</v>
      </c>
      <c r="R208" s="451">
        <f t="shared" si="17"/>
        <v>45488</v>
      </c>
      <c r="S208" s="451">
        <f t="shared" si="18"/>
        <v>45493</v>
      </c>
      <c r="T208" s="432"/>
      <c r="U208" s="432"/>
    </row>
    <row r="209" spans="1:21" ht="29.25" customHeight="1" x14ac:dyDescent="0.35">
      <c r="A209" s="386">
        <v>207</v>
      </c>
      <c r="B209" s="105" t="str">
        <f>DIMPC!D90</f>
        <v>Facilitate harmonisation of Customs Procedures in identified areas in the 54 Member States</v>
      </c>
      <c r="C209" s="428" t="s">
        <v>1096</v>
      </c>
      <c r="D209" s="106"/>
      <c r="E209" s="103" t="s">
        <v>803</v>
      </c>
      <c r="F209" s="105" t="s">
        <v>30</v>
      </c>
      <c r="G209" s="105" t="s">
        <v>24</v>
      </c>
      <c r="H209" s="422">
        <f>DIMPC!I90</f>
        <v>111524</v>
      </c>
      <c r="I209" s="105" t="s">
        <v>1047</v>
      </c>
      <c r="J209" s="451">
        <v>45462</v>
      </c>
      <c r="K209" s="451">
        <f t="shared" si="16"/>
        <v>45467</v>
      </c>
      <c r="L209" s="451">
        <f t="shared" si="28"/>
        <v>45477</v>
      </c>
      <c r="M209" s="451">
        <f t="shared" si="29"/>
        <v>45480</v>
      </c>
      <c r="N209" s="451">
        <f t="shared" si="19"/>
        <v>45483</v>
      </c>
      <c r="O209" s="451" t="s">
        <v>33</v>
      </c>
      <c r="P209" s="451" t="s">
        <v>33</v>
      </c>
      <c r="Q209" s="451" t="s">
        <v>33</v>
      </c>
      <c r="R209" s="451">
        <f t="shared" si="17"/>
        <v>45488</v>
      </c>
      <c r="S209" s="451">
        <f t="shared" si="18"/>
        <v>45493</v>
      </c>
      <c r="T209" s="432"/>
      <c r="U209" s="432"/>
    </row>
    <row r="210" spans="1:21" ht="29.25" customHeight="1" x14ac:dyDescent="0.35">
      <c r="A210" s="106">
        <v>208</v>
      </c>
      <c r="B210" s="105" t="str">
        <f>DIMPC!D93</f>
        <v xml:space="preserve">Technical assistance provided to State Parties in their establishment of NTB national Monitoring Committees </v>
      </c>
      <c r="C210" s="428" t="s">
        <v>1097</v>
      </c>
      <c r="D210" s="106"/>
      <c r="E210" s="103" t="s">
        <v>803</v>
      </c>
      <c r="F210" s="105" t="s">
        <v>30</v>
      </c>
      <c r="G210" s="105" t="s">
        <v>24</v>
      </c>
      <c r="H210" s="422">
        <f>DIMPC!I93</f>
        <v>100000</v>
      </c>
      <c r="I210" s="105" t="s">
        <v>1047</v>
      </c>
      <c r="J210" s="451">
        <v>45462</v>
      </c>
      <c r="K210" s="451">
        <f t="shared" ref="K210:K278" si="30">J210+5</f>
        <v>45467</v>
      </c>
      <c r="L210" s="451">
        <f t="shared" si="28"/>
        <v>45477</v>
      </c>
      <c r="M210" s="451">
        <f t="shared" si="29"/>
        <v>45480</v>
      </c>
      <c r="N210" s="451">
        <f t="shared" si="19"/>
        <v>45483</v>
      </c>
      <c r="O210" s="451" t="s">
        <v>33</v>
      </c>
      <c r="P210" s="451" t="s">
        <v>33</v>
      </c>
      <c r="Q210" s="451" t="s">
        <v>33</v>
      </c>
      <c r="R210" s="451">
        <f t="shared" ref="R210:R278" si="31">N210+5</f>
        <v>45488</v>
      </c>
      <c r="S210" s="451">
        <f t="shared" ref="S210:S278" si="32">R210+5</f>
        <v>45493</v>
      </c>
      <c r="T210" s="432"/>
      <c r="U210" s="432"/>
    </row>
    <row r="211" spans="1:21" ht="29.25" customHeight="1" x14ac:dyDescent="0.35">
      <c r="A211" s="386">
        <v>209</v>
      </c>
      <c r="B211" s="105" t="str">
        <f>DIMPC!D94</f>
        <v>Missions to  Member States  to give them technical assistance to  conclude the preparation of their tariff offers by December 2023 ( at least 3 countries visited)</v>
      </c>
      <c r="C211" s="428" t="s">
        <v>1098</v>
      </c>
      <c r="D211" s="106"/>
      <c r="E211" s="103" t="s">
        <v>803</v>
      </c>
      <c r="F211" s="105" t="s">
        <v>30</v>
      </c>
      <c r="G211" s="105" t="s">
        <v>24</v>
      </c>
      <c r="H211" s="422">
        <f>DIMPC!I94</f>
        <v>150000</v>
      </c>
      <c r="I211" s="105" t="s">
        <v>1047</v>
      </c>
      <c r="J211" s="451">
        <v>45462</v>
      </c>
      <c r="K211" s="451">
        <f t="shared" si="30"/>
        <v>45467</v>
      </c>
      <c r="L211" s="451">
        <f t="shared" si="28"/>
        <v>45477</v>
      </c>
      <c r="M211" s="451">
        <f t="shared" si="29"/>
        <v>45480</v>
      </c>
      <c r="N211" s="451">
        <f t="shared" ref="N211:N279" si="33">M211+3</f>
        <v>45483</v>
      </c>
      <c r="O211" s="451" t="s">
        <v>33</v>
      </c>
      <c r="P211" s="451" t="s">
        <v>33</v>
      </c>
      <c r="Q211" s="451" t="s">
        <v>33</v>
      </c>
      <c r="R211" s="451">
        <f t="shared" si="31"/>
        <v>45488</v>
      </c>
      <c r="S211" s="451">
        <f t="shared" si="32"/>
        <v>45493</v>
      </c>
      <c r="T211" s="432"/>
      <c r="U211" s="432"/>
    </row>
    <row r="212" spans="1:21" ht="29.25" customHeight="1" x14ac:dyDescent="0.35">
      <c r="A212" s="106">
        <v>210</v>
      </c>
      <c r="B212" s="105" t="str">
        <f>DIMPC!D95</f>
        <v xml:space="preserve">Validation exercise for submitted Tariff Offers </v>
      </c>
      <c r="C212" s="428" t="s">
        <v>1099</v>
      </c>
      <c r="D212" s="106"/>
      <c r="E212" s="103" t="s">
        <v>803</v>
      </c>
      <c r="F212" s="105" t="s">
        <v>30</v>
      </c>
      <c r="G212" s="105" t="s">
        <v>24</v>
      </c>
      <c r="H212" s="422">
        <f>DIMPC!I95</f>
        <v>40000</v>
      </c>
      <c r="I212" s="105" t="s">
        <v>1047</v>
      </c>
      <c r="J212" s="451">
        <v>45387</v>
      </c>
      <c r="K212" s="451">
        <f t="shared" si="30"/>
        <v>45392</v>
      </c>
      <c r="L212" s="451">
        <f t="shared" ref="L212:L219" si="34">K212+14</f>
        <v>45406</v>
      </c>
      <c r="M212" s="451">
        <f t="shared" ref="M212:M219" si="35">L212+5</f>
        <v>45411</v>
      </c>
      <c r="N212" s="451">
        <f t="shared" si="33"/>
        <v>45414</v>
      </c>
      <c r="O212" s="451" t="s">
        <v>33</v>
      </c>
      <c r="P212" s="451" t="s">
        <v>33</v>
      </c>
      <c r="Q212" s="451" t="s">
        <v>33</v>
      </c>
      <c r="R212" s="451">
        <f t="shared" si="31"/>
        <v>45419</v>
      </c>
      <c r="S212" s="451">
        <f t="shared" si="32"/>
        <v>45424</v>
      </c>
      <c r="T212" s="432"/>
      <c r="U212" s="432"/>
    </row>
    <row r="213" spans="1:21" ht="29.25" customHeight="1" x14ac:dyDescent="0.35">
      <c r="A213" s="386">
        <v>211</v>
      </c>
      <c r="B213" s="105" t="str">
        <f>DIMPC!D96</f>
        <v xml:space="preserve">Consideration of Draft Regulations for the implementation of the Protocol on Competition Policy </v>
      </c>
      <c r="C213" s="428" t="s">
        <v>1100</v>
      </c>
      <c r="D213" s="106"/>
      <c r="E213" s="103" t="s">
        <v>803</v>
      </c>
      <c r="F213" s="105" t="s">
        <v>30</v>
      </c>
      <c r="G213" s="105" t="s">
        <v>24</v>
      </c>
      <c r="H213" s="422">
        <f>DIMPC!I96</f>
        <v>40000</v>
      </c>
      <c r="I213" s="105" t="s">
        <v>1047</v>
      </c>
      <c r="J213" s="451">
        <v>45387</v>
      </c>
      <c r="K213" s="451">
        <f t="shared" si="30"/>
        <v>45392</v>
      </c>
      <c r="L213" s="451">
        <f t="shared" si="34"/>
        <v>45406</v>
      </c>
      <c r="M213" s="451">
        <f t="shared" si="35"/>
        <v>45411</v>
      </c>
      <c r="N213" s="451">
        <f t="shared" si="33"/>
        <v>45414</v>
      </c>
      <c r="O213" s="451" t="s">
        <v>33</v>
      </c>
      <c r="P213" s="451" t="s">
        <v>33</v>
      </c>
      <c r="Q213" s="451" t="s">
        <v>33</v>
      </c>
      <c r="R213" s="451">
        <f t="shared" si="31"/>
        <v>45419</v>
      </c>
      <c r="S213" s="451">
        <f t="shared" si="32"/>
        <v>45424</v>
      </c>
      <c r="T213" s="432"/>
      <c r="U213" s="432"/>
    </row>
    <row r="214" spans="1:21" ht="29.25" customHeight="1" x14ac:dyDescent="0.35">
      <c r="A214" s="106">
        <v>212</v>
      </c>
      <c r="B214" s="105" t="str">
        <f>DIMPC!D97</f>
        <v xml:space="preserve">Support Member States in developing and enforcing competition policy and law </v>
      </c>
      <c r="C214" s="428" t="s">
        <v>1101</v>
      </c>
      <c r="D214" s="106"/>
      <c r="E214" s="103" t="s">
        <v>803</v>
      </c>
      <c r="F214" s="105" t="s">
        <v>30</v>
      </c>
      <c r="G214" s="105" t="s">
        <v>24</v>
      </c>
      <c r="H214" s="422">
        <f>DIMPC!I97</f>
        <v>211302</v>
      </c>
      <c r="I214" s="105" t="s">
        <v>1047</v>
      </c>
      <c r="J214" s="451">
        <v>45391</v>
      </c>
      <c r="K214" s="451">
        <f t="shared" si="30"/>
        <v>45396</v>
      </c>
      <c r="L214" s="451">
        <f t="shared" si="34"/>
        <v>45410</v>
      </c>
      <c r="M214" s="451">
        <f t="shared" si="35"/>
        <v>45415</v>
      </c>
      <c r="N214" s="451">
        <f t="shared" si="33"/>
        <v>45418</v>
      </c>
      <c r="O214" s="451" t="s">
        <v>33</v>
      </c>
      <c r="P214" s="451" t="s">
        <v>33</v>
      </c>
      <c r="Q214" s="451" t="s">
        <v>33</v>
      </c>
      <c r="R214" s="451">
        <f t="shared" si="31"/>
        <v>45423</v>
      </c>
      <c r="S214" s="451">
        <f t="shared" si="32"/>
        <v>45428</v>
      </c>
      <c r="T214" s="432"/>
      <c r="U214" s="432"/>
    </row>
    <row r="215" spans="1:21" ht="29.25" customHeight="1" x14ac:dyDescent="0.35">
      <c r="A215" s="386">
        <v>213</v>
      </c>
      <c r="B215" s="105" t="str">
        <f>DIMPC!D98</f>
        <v xml:space="preserve">Capacity-building sessions with  key stakeholders in Member State countries on how to facilitate AfCFTA Trade  (• AfCFTA Implementation Committee/Ad hoc Committees, Engagement with other Ministries/ Stakeholders on the Guided Trade Initiative, Customs Administration, Regulatory Authorities, Standards and Quality Authorities/ Bodies and Ministry of Investment etc)      </v>
      </c>
      <c r="C215" s="428" t="s">
        <v>1102</v>
      </c>
      <c r="D215" s="106"/>
      <c r="E215" s="103" t="s">
        <v>803</v>
      </c>
      <c r="F215" s="105" t="s">
        <v>30</v>
      </c>
      <c r="G215" s="105" t="s">
        <v>24</v>
      </c>
      <c r="H215" s="422">
        <f>DIMPC!I98</f>
        <v>80000</v>
      </c>
      <c r="I215" s="105" t="s">
        <v>1047</v>
      </c>
      <c r="J215" s="451">
        <v>45391</v>
      </c>
      <c r="K215" s="451">
        <f t="shared" si="30"/>
        <v>45396</v>
      </c>
      <c r="L215" s="451">
        <f t="shared" si="34"/>
        <v>45410</v>
      </c>
      <c r="M215" s="451">
        <f t="shared" si="35"/>
        <v>45415</v>
      </c>
      <c r="N215" s="451">
        <f t="shared" si="33"/>
        <v>45418</v>
      </c>
      <c r="O215" s="451" t="s">
        <v>33</v>
      </c>
      <c r="P215" s="451" t="s">
        <v>33</v>
      </c>
      <c r="Q215" s="451" t="s">
        <v>33</v>
      </c>
      <c r="R215" s="451">
        <f t="shared" si="31"/>
        <v>45423</v>
      </c>
      <c r="S215" s="451">
        <f t="shared" si="32"/>
        <v>45428</v>
      </c>
      <c r="T215" s="432"/>
      <c r="U215" s="432"/>
    </row>
    <row r="216" spans="1:21" ht="29.25" customHeight="1" x14ac:dyDescent="0.35">
      <c r="A216" s="106">
        <v>214</v>
      </c>
      <c r="B216" s="105" t="str">
        <f>DIMPC!D99</f>
        <v xml:space="preserve">support the harmonisation of the AfCFTA technical regulations and SPS standards with international measures </v>
      </c>
      <c r="C216" s="428" t="s">
        <v>1103</v>
      </c>
      <c r="D216" s="106"/>
      <c r="E216" s="103" t="s">
        <v>803</v>
      </c>
      <c r="F216" s="105" t="s">
        <v>30</v>
      </c>
      <c r="G216" s="105" t="s">
        <v>24</v>
      </c>
      <c r="H216" s="422">
        <f>DIMPC!I99</f>
        <v>40000</v>
      </c>
      <c r="I216" s="105" t="s">
        <v>1047</v>
      </c>
      <c r="J216" s="451">
        <v>45391</v>
      </c>
      <c r="K216" s="451">
        <f t="shared" si="30"/>
        <v>45396</v>
      </c>
      <c r="L216" s="451">
        <f t="shared" si="34"/>
        <v>45410</v>
      </c>
      <c r="M216" s="451">
        <f t="shared" si="35"/>
        <v>45415</v>
      </c>
      <c r="N216" s="451">
        <f t="shared" si="33"/>
        <v>45418</v>
      </c>
      <c r="O216" s="451" t="s">
        <v>33</v>
      </c>
      <c r="P216" s="451" t="s">
        <v>33</v>
      </c>
      <c r="Q216" s="451" t="s">
        <v>33</v>
      </c>
      <c r="R216" s="451">
        <f t="shared" si="31"/>
        <v>45423</v>
      </c>
      <c r="S216" s="451">
        <f t="shared" si="32"/>
        <v>45428</v>
      </c>
      <c r="T216" s="432"/>
      <c r="U216" s="432"/>
    </row>
    <row r="217" spans="1:21" ht="29.25" customHeight="1" x14ac:dyDescent="0.35">
      <c r="A217" s="386">
        <v>215</v>
      </c>
      <c r="B217" s="105" t="str">
        <f>DIMPC!D100</f>
        <v xml:space="preserve">support member states to develop and implement their commitments under schedule of tariff concessions </v>
      </c>
      <c r="C217" s="428" t="s">
        <v>1104</v>
      </c>
      <c r="D217" s="106"/>
      <c r="E217" s="103" t="s">
        <v>803</v>
      </c>
      <c r="F217" s="105" t="s">
        <v>30</v>
      </c>
      <c r="G217" s="105" t="s">
        <v>24</v>
      </c>
      <c r="H217" s="422">
        <f>DIMPC!I100</f>
        <v>200000</v>
      </c>
      <c r="I217" s="105" t="s">
        <v>1047</v>
      </c>
      <c r="J217" s="451">
        <v>45418</v>
      </c>
      <c r="K217" s="451">
        <f t="shared" si="30"/>
        <v>45423</v>
      </c>
      <c r="L217" s="451">
        <f t="shared" si="34"/>
        <v>45437</v>
      </c>
      <c r="M217" s="451">
        <f t="shared" si="35"/>
        <v>45442</v>
      </c>
      <c r="N217" s="451">
        <f t="shared" si="33"/>
        <v>45445</v>
      </c>
      <c r="O217" s="451" t="s">
        <v>33</v>
      </c>
      <c r="P217" s="451" t="s">
        <v>33</v>
      </c>
      <c r="Q217" s="451" t="s">
        <v>33</v>
      </c>
      <c r="R217" s="451">
        <f t="shared" si="31"/>
        <v>45450</v>
      </c>
      <c r="S217" s="451">
        <f t="shared" si="32"/>
        <v>45455</v>
      </c>
      <c r="T217" s="432"/>
      <c r="U217" s="432"/>
    </row>
    <row r="218" spans="1:21" ht="29.25" customHeight="1" x14ac:dyDescent="0.35">
      <c r="A218" s="106">
        <v>216</v>
      </c>
      <c r="B218" s="105" t="str">
        <f>DIMPC!D101</f>
        <v>Support implementation of the Continental automotive strategy and Convening of quarterly meetings of the AfCFTA Automotive Task Force</v>
      </c>
      <c r="C218" s="428" t="s">
        <v>1105</v>
      </c>
      <c r="D218" s="106"/>
      <c r="E218" s="103" t="s">
        <v>803</v>
      </c>
      <c r="F218" s="105" t="s">
        <v>30</v>
      </c>
      <c r="G218" s="105" t="s">
        <v>24</v>
      </c>
      <c r="H218" s="422">
        <f>DIMPC!I101</f>
        <v>200000</v>
      </c>
      <c r="I218" s="105" t="s">
        <v>1047</v>
      </c>
      <c r="J218" s="451">
        <v>45424</v>
      </c>
      <c r="K218" s="451">
        <f t="shared" si="30"/>
        <v>45429</v>
      </c>
      <c r="L218" s="451">
        <f t="shared" si="34"/>
        <v>45443</v>
      </c>
      <c r="M218" s="451">
        <f t="shared" si="35"/>
        <v>45448</v>
      </c>
      <c r="N218" s="451">
        <f t="shared" si="33"/>
        <v>45451</v>
      </c>
      <c r="O218" s="451" t="s">
        <v>33</v>
      </c>
      <c r="P218" s="451" t="s">
        <v>33</v>
      </c>
      <c r="Q218" s="451" t="s">
        <v>33</v>
      </c>
      <c r="R218" s="451">
        <f t="shared" si="31"/>
        <v>45456</v>
      </c>
      <c r="S218" s="451">
        <f t="shared" si="32"/>
        <v>45461</v>
      </c>
      <c r="T218" s="432"/>
      <c r="U218" s="432"/>
    </row>
    <row r="219" spans="1:21" ht="29.25" customHeight="1" x14ac:dyDescent="0.35">
      <c r="A219" s="386">
        <v>217</v>
      </c>
      <c r="B219" s="105" t="str">
        <f>DIMPC!D102</f>
        <v xml:space="preserve">
Harmonization of standards, technical regulations and conformity assessment procedures in the AfCFTA</v>
      </c>
      <c r="C219" s="428" t="s">
        <v>1106</v>
      </c>
      <c r="D219" s="106"/>
      <c r="E219" s="103" t="s">
        <v>803</v>
      </c>
      <c r="F219" s="105" t="s">
        <v>30</v>
      </c>
      <c r="G219" s="105" t="s">
        <v>24</v>
      </c>
      <c r="H219" s="422">
        <f>DIMPC!I102</f>
        <v>100000</v>
      </c>
      <c r="I219" s="105" t="s">
        <v>1047</v>
      </c>
      <c r="J219" s="451">
        <v>45424</v>
      </c>
      <c r="K219" s="451">
        <f t="shared" si="30"/>
        <v>45429</v>
      </c>
      <c r="L219" s="451">
        <f t="shared" si="34"/>
        <v>45443</v>
      </c>
      <c r="M219" s="451">
        <f t="shared" si="35"/>
        <v>45448</v>
      </c>
      <c r="N219" s="451">
        <f t="shared" si="33"/>
        <v>45451</v>
      </c>
      <c r="O219" s="451" t="s">
        <v>33</v>
      </c>
      <c r="P219" s="451" t="s">
        <v>33</v>
      </c>
      <c r="Q219" s="451" t="s">
        <v>33</v>
      </c>
      <c r="R219" s="451">
        <f t="shared" si="31"/>
        <v>45456</v>
      </c>
      <c r="S219" s="451">
        <f t="shared" si="32"/>
        <v>45461</v>
      </c>
      <c r="T219" s="432"/>
      <c r="U219" s="432"/>
    </row>
    <row r="220" spans="1:21" ht="29.25" customHeight="1" x14ac:dyDescent="0.35">
      <c r="A220" s="106">
        <v>218</v>
      </c>
      <c r="B220" s="105" t="str">
        <f>DIMPC!D103</f>
        <v xml:space="preserve">Private Sector engagement on the AfCFTA and the Guided Trade Initiative </v>
      </c>
      <c r="C220" s="428" t="s">
        <v>1107</v>
      </c>
      <c r="D220" s="106"/>
      <c r="E220" s="103" t="s">
        <v>803</v>
      </c>
      <c r="F220" s="105" t="s">
        <v>30</v>
      </c>
      <c r="G220" s="105" t="s">
        <v>24</v>
      </c>
      <c r="H220" s="422">
        <f>DIMPC!I103</f>
        <v>200000</v>
      </c>
      <c r="I220" s="105" t="s">
        <v>1047</v>
      </c>
      <c r="J220" s="451">
        <v>45462</v>
      </c>
      <c r="K220" s="451">
        <f t="shared" si="30"/>
        <v>45467</v>
      </c>
      <c r="L220" s="451">
        <f t="shared" ref="L220:L225" si="36">K220+10</f>
        <v>45477</v>
      </c>
      <c r="M220" s="451">
        <f t="shared" ref="M220:M225" si="37">L220+3</f>
        <v>45480</v>
      </c>
      <c r="N220" s="451">
        <f t="shared" si="33"/>
        <v>45483</v>
      </c>
      <c r="O220" s="451" t="s">
        <v>33</v>
      </c>
      <c r="P220" s="451" t="s">
        <v>33</v>
      </c>
      <c r="Q220" s="451" t="s">
        <v>33</v>
      </c>
      <c r="R220" s="451">
        <f t="shared" si="31"/>
        <v>45488</v>
      </c>
      <c r="S220" s="451">
        <f t="shared" si="32"/>
        <v>45493</v>
      </c>
      <c r="T220" s="432"/>
      <c r="U220" s="432"/>
    </row>
    <row r="221" spans="1:21" ht="29.25" customHeight="1" x14ac:dyDescent="0.35">
      <c r="A221" s="386">
        <v>219</v>
      </c>
      <c r="B221" s="105" t="str">
        <f>DIMPC!D104</f>
        <v xml:space="preserve">Advocacy and publicity </v>
      </c>
      <c r="C221" s="428" t="s">
        <v>1108</v>
      </c>
      <c r="D221" s="106"/>
      <c r="E221" s="103" t="s">
        <v>803</v>
      </c>
      <c r="F221" s="105" t="s">
        <v>30</v>
      </c>
      <c r="G221" s="105" t="s">
        <v>24</v>
      </c>
      <c r="H221" s="422">
        <f>DIMPC!I104</f>
        <v>50000</v>
      </c>
      <c r="I221" s="105" t="s">
        <v>1047</v>
      </c>
      <c r="J221" s="451">
        <v>45462</v>
      </c>
      <c r="K221" s="451">
        <f t="shared" si="30"/>
        <v>45467</v>
      </c>
      <c r="L221" s="451">
        <f t="shared" si="36"/>
        <v>45477</v>
      </c>
      <c r="M221" s="451">
        <f t="shared" si="37"/>
        <v>45480</v>
      </c>
      <c r="N221" s="451">
        <f t="shared" si="33"/>
        <v>45483</v>
      </c>
      <c r="O221" s="451" t="s">
        <v>33</v>
      </c>
      <c r="P221" s="451" t="s">
        <v>33</v>
      </c>
      <c r="Q221" s="451" t="s">
        <v>33</v>
      </c>
      <c r="R221" s="451">
        <f t="shared" si="31"/>
        <v>45488</v>
      </c>
      <c r="S221" s="451">
        <f t="shared" si="32"/>
        <v>45493</v>
      </c>
      <c r="T221" s="432"/>
      <c r="U221" s="432"/>
    </row>
    <row r="222" spans="1:21" ht="45" customHeight="1" x14ac:dyDescent="0.35">
      <c r="A222" s="106">
        <v>220</v>
      </c>
      <c r="B222" s="105" t="str">
        <f>DIMPC!D107</f>
        <v>Meeting of the panels of the DSB to build Capacity on the role of Panelists under the AfCFTA Dispute Settlement and  Mechanism and induction of Panelists</v>
      </c>
      <c r="C222" s="428" t="s">
        <v>1109</v>
      </c>
      <c r="D222" s="106"/>
      <c r="E222" s="103" t="s">
        <v>803</v>
      </c>
      <c r="F222" s="105" t="s">
        <v>30</v>
      </c>
      <c r="G222" s="105" t="s">
        <v>24</v>
      </c>
      <c r="H222" s="422">
        <f>DIMPC!I107</f>
        <v>150000</v>
      </c>
      <c r="I222" s="105" t="s">
        <v>1047</v>
      </c>
      <c r="J222" s="451">
        <v>45462</v>
      </c>
      <c r="K222" s="451">
        <f t="shared" si="30"/>
        <v>45467</v>
      </c>
      <c r="L222" s="451">
        <f t="shared" si="36"/>
        <v>45477</v>
      </c>
      <c r="M222" s="451">
        <f t="shared" si="37"/>
        <v>45480</v>
      </c>
      <c r="N222" s="451">
        <f t="shared" si="33"/>
        <v>45483</v>
      </c>
      <c r="O222" s="451" t="s">
        <v>33</v>
      </c>
      <c r="P222" s="451" t="s">
        <v>33</v>
      </c>
      <c r="Q222" s="451" t="s">
        <v>33</v>
      </c>
      <c r="R222" s="451">
        <f t="shared" si="31"/>
        <v>45488</v>
      </c>
      <c r="S222" s="451">
        <f t="shared" si="32"/>
        <v>45493</v>
      </c>
      <c r="T222" s="432"/>
      <c r="U222" s="432"/>
    </row>
    <row r="223" spans="1:21" ht="29.25" customHeight="1" x14ac:dyDescent="0.35">
      <c r="A223" s="386">
        <v>221</v>
      </c>
      <c r="B223" s="105" t="str">
        <f>DIMPC!D108</f>
        <v>Meeting of the DSB to consider and recommend the remuneration of Appellate Body Members to the Council of Ministers and to update the indicative list of panels</v>
      </c>
      <c r="C223" s="428" t="s">
        <v>1110</v>
      </c>
      <c r="D223" s="106"/>
      <c r="E223" s="103" t="s">
        <v>803</v>
      </c>
      <c r="F223" s="105" t="s">
        <v>30</v>
      </c>
      <c r="G223" s="105" t="s">
        <v>24</v>
      </c>
      <c r="H223" s="422">
        <f>DIMPC!I108</f>
        <v>150000</v>
      </c>
      <c r="I223" s="105" t="s">
        <v>1047</v>
      </c>
      <c r="J223" s="451">
        <v>45462</v>
      </c>
      <c r="K223" s="451">
        <f t="shared" si="30"/>
        <v>45467</v>
      </c>
      <c r="L223" s="451">
        <f t="shared" si="36"/>
        <v>45477</v>
      </c>
      <c r="M223" s="451">
        <f t="shared" si="37"/>
        <v>45480</v>
      </c>
      <c r="N223" s="451">
        <f t="shared" si="33"/>
        <v>45483</v>
      </c>
      <c r="O223" s="451" t="s">
        <v>33</v>
      </c>
      <c r="P223" s="451" t="s">
        <v>33</v>
      </c>
      <c r="Q223" s="451" t="s">
        <v>33</v>
      </c>
      <c r="R223" s="451">
        <f t="shared" si="31"/>
        <v>45488</v>
      </c>
      <c r="S223" s="451">
        <f t="shared" si="32"/>
        <v>45493</v>
      </c>
      <c r="T223" s="432"/>
      <c r="U223" s="432"/>
    </row>
    <row r="224" spans="1:21" ht="29.25" customHeight="1" x14ac:dyDescent="0.35">
      <c r="A224" s="106">
        <v>222</v>
      </c>
      <c r="B224" s="105" t="str">
        <f>DIMPC!D109</f>
        <v>Joint Capacity Building Workshop for the DSB and Appellate Body on the effective functioning of the Dispute Settlement Mechanism</v>
      </c>
      <c r="C224" s="428" t="s">
        <v>1111</v>
      </c>
      <c r="D224" s="106"/>
      <c r="E224" s="103" t="s">
        <v>803</v>
      </c>
      <c r="F224" s="105" t="s">
        <v>30</v>
      </c>
      <c r="G224" s="105" t="s">
        <v>24</v>
      </c>
      <c r="H224" s="422">
        <f>DIMPC!I109</f>
        <v>75000</v>
      </c>
      <c r="I224" s="105" t="s">
        <v>1047</v>
      </c>
      <c r="J224" s="451">
        <v>45462</v>
      </c>
      <c r="K224" s="451">
        <f t="shared" si="30"/>
        <v>45467</v>
      </c>
      <c r="L224" s="451">
        <f t="shared" si="36"/>
        <v>45477</v>
      </c>
      <c r="M224" s="451">
        <f t="shared" si="37"/>
        <v>45480</v>
      </c>
      <c r="N224" s="451">
        <f t="shared" si="33"/>
        <v>45483</v>
      </c>
      <c r="O224" s="451" t="s">
        <v>33</v>
      </c>
      <c r="P224" s="451" t="s">
        <v>33</v>
      </c>
      <c r="Q224" s="451" t="s">
        <v>33</v>
      </c>
      <c r="R224" s="451">
        <f t="shared" si="31"/>
        <v>45488</v>
      </c>
      <c r="S224" s="451">
        <f t="shared" si="32"/>
        <v>45493</v>
      </c>
      <c r="T224" s="432"/>
      <c r="U224" s="432"/>
    </row>
    <row r="225" spans="1:21" ht="29.25" customHeight="1" x14ac:dyDescent="0.35">
      <c r="A225" s="386">
        <v>223</v>
      </c>
      <c r="B225" s="105" t="str">
        <f>DIMPC!D110</f>
        <v xml:space="preserve">Meeting of the Selection Committee to review and shortlist members of the AfCFTA Appelate Body </v>
      </c>
      <c r="C225" s="428" t="s">
        <v>1112</v>
      </c>
      <c r="D225" s="106"/>
      <c r="E225" s="103" t="s">
        <v>803</v>
      </c>
      <c r="F225" s="105" t="s">
        <v>30</v>
      </c>
      <c r="G225" s="105" t="s">
        <v>24</v>
      </c>
      <c r="H225" s="422">
        <f>DIMPC!I110</f>
        <v>100000</v>
      </c>
      <c r="I225" s="105" t="s">
        <v>1047</v>
      </c>
      <c r="J225" s="451">
        <v>45462</v>
      </c>
      <c r="K225" s="451">
        <f t="shared" si="30"/>
        <v>45467</v>
      </c>
      <c r="L225" s="451">
        <f t="shared" si="36"/>
        <v>45477</v>
      </c>
      <c r="M225" s="451">
        <f t="shared" si="37"/>
        <v>45480</v>
      </c>
      <c r="N225" s="451">
        <f t="shared" si="33"/>
        <v>45483</v>
      </c>
      <c r="O225" s="451" t="s">
        <v>33</v>
      </c>
      <c r="P225" s="451" t="s">
        <v>33</v>
      </c>
      <c r="Q225" s="451" t="s">
        <v>33</v>
      </c>
      <c r="R225" s="451">
        <f t="shared" si="31"/>
        <v>45488</v>
      </c>
      <c r="S225" s="451">
        <f t="shared" si="32"/>
        <v>45493</v>
      </c>
      <c r="T225" s="432"/>
      <c r="U225" s="432"/>
    </row>
    <row r="226" spans="1:21" ht="29.25" customHeight="1" x14ac:dyDescent="0.35">
      <c r="A226" s="106">
        <v>224</v>
      </c>
      <c r="B226" s="105" t="str">
        <f>DIMPC!D111</f>
        <v xml:space="preserve">Meeting  of the Selection Committee to interview  selected  candidates of the of the appellate </v>
      </c>
      <c r="C226" s="428" t="s">
        <v>1113</v>
      </c>
      <c r="D226" s="106"/>
      <c r="E226" s="103" t="s">
        <v>803</v>
      </c>
      <c r="F226" s="105" t="s">
        <v>30</v>
      </c>
      <c r="G226" s="105" t="s">
        <v>24</v>
      </c>
      <c r="H226" s="422">
        <f>DIMPC!I111</f>
        <v>100000</v>
      </c>
      <c r="I226" s="105" t="s">
        <v>1047</v>
      </c>
      <c r="J226" s="451">
        <v>45418</v>
      </c>
      <c r="K226" s="451">
        <f t="shared" si="30"/>
        <v>45423</v>
      </c>
      <c r="L226" s="451">
        <f>K226+14</f>
        <v>45437</v>
      </c>
      <c r="M226" s="451">
        <f>L226+5</f>
        <v>45442</v>
      </c>
      <c r="N226" s="451">
        <f t="shared" si="33"/>
        <v>45445</v>
      </c>
      <c r="O226" s="451" t="s">
        <v>33</v>
      </c>
      <c r="P226" s="451" t="s">
        <v>33</v>
      </c>
      <c r="Q226" s="451" t="s">
        <v>33</v>
      </c>
      <c r="R226" s="451">
        <f t="shared" si="31"/>
        <v>45450</v>
      </c>
      <c r="S226" s="451">
        <f t="shared" si="32"/>
        <v>45455</v>
      </c>
      <c r="T226" s="432"/>
      <c r="U226" s="432"/>
    </row>
    <row r="227" spans="1:21" ht="29.25" customHeight="1" x14ac:dyDescent="0.35">
      <c r="A227" s="386">
        <v>225</v>
      </c>
      <c r="B227" s="105" t="str">
        <f>DIMPC!D112</f>
        <v>Meeting of the DSB to update of the indicative list of panels, consider the 5th and 6th Reports of the Selection Committee and recommend for appointment the two members of the Appellate Body, and consider the Code of Conduct for Panelists.</v>
      </c>
      <c r="C227" s="428" t="s">
        <v>1114</v>
      </c>
      <c r="D227" s="106"/>
      <c r="E227" s="103" t="s">
        <v>803</v>
      </c>
      <c r="F227" s="105" t="s">
        <v>30</v>
      </c>
      <c r="G227" s="105" t="s">
        <v>24</v>
      </c>
      <c r="H227" s="422">
        <f>DIMPC!I112</f>
        <v>150000</v>
      </c>
      <c r="I227" s="105" t="s">
        <v>1047</v>
      </c>
      <c r="J227" s="451">
        <v>45424</v>
      </c>
      <c r="K227" s="451">
        <f t="shared" si="30"/>
        <v>45429</v>
      </c>
      <c r="L227" s="451">
        <f>K227+14</f>
        <v>45443</v>
      </c>
      <c r="M227" s="451">
        <f>L227+5</f>
        <v>45448</v>
      </c>
      <c r="N227" s="451">
        <f t="shared" si="33"/>
        <v>45451</v>
      </c>
      <c r="O227" s="451" t="s">
        <v>33</v>
      </c>
      <c r="P227" s="451" t="s">
        <v>33</v>
      </c>
      <c r="Q227" s="451" t="s">
        <v>33</v>
      </c>
      <c r="R227" s="451">
        <f t="shared" si="31"/>
        <v>45456</v>
      </c>
      <c r="S227" s="451">
        <f t="shared" si="32"/>
        <v>45461</v>
      </c>
      <c r="T227" s="432"/>
      <c r="U227" s="432"/>
    </row>
    <row r="228" spans="1:21" ht="29.25" customHeight="1" x14ac:dyDescent="0.35">
      <c r="A228" s="106">
        <v>226</v>
      </c>
      <c r="B228" s="105" t="str">
        <f>DIMPC!D115</f>
        <v>Provide support for RECs and pilot State Parties to establish and operate their National Implementation Committees (NICs) and implementation units for the RECs</v>
      </c>
      <c r="C228" s="428" t="s">
        <v>1115</v>
      </c>
      <c r="D228" s="106"/>
      <c r="E228" s="103" t="s">
        <v>803</v>
      </c>
      <c r="F228" s="105" t="s">
        <v>30</v>
      </c>
      <c r="G228" s="105" t="s">
        <v>24</v>
      </c>
      <c r="H228" s="422">
        <f>DIMPC!I115</f>
        <v>49728</v>
      </c>
      <c r="I228" s="105" t="s">
        <v>1047</v>
      </c>
      <c r="J228" s="451">
        <v>45424</v>
      </c>
      <c r="K228" s="451">
        <f t="shared" si="30"/>
        <v>45429</v>
      </c>
      <c r="L228" s="451">
        <f>K228+14</f>
        <v>45443</v>
      </c>
      <c r="M228" s="451">
        <f>L228+5</f>
        <v>45448</v>
      </c>
      <c r="N228" s="451">
        <f t="shared" si="33"/>
        <v>45451</v>
      </c>
      <c r="O228" s="451" t="s">
        <v>33</v>
      </c>
      <c r="P228" s="451" t="s">
        <v>33</v>
      </c>
      <c r="Q228" s="451" t="s">
        <v>33</v>
      </c>
      <c r="R228" s="451">
        <f t="shared" si="31"/>
        <v>45456</v>
      </c>
      <c r="S228" s="451">
        <f t="shared" si="32"/>
        <v>45461</v>
      </c>
      <c r="T228" s="432"/>
      <c r="U228" s="432"/>
    </row>
    <row r="229" spans="1:21" ht="53.25" customHeight="1" x14ac:dyDescent="0.35">
      <c r="A229" s="386">
        <v>227</v>
      </c>
      <c r="B229" s="105" t="str">
        <f>DIMPC!D116</f>
        <v>Conduct regional and national consultations and sensitization efforts with stakeholders (government officials, private sector actors, and civil society organizations) on the role of National Implementation Commitees (NICs).</v>
      </c>
      <c r="C229" s="428" t="s">
        <v>1116</v>
      </c>
      <c r="D229" s="106"/>
      <c r="E229" s="103" t="s">
        <v>803</v>
      </c>
      <c r="F229" s="105" t="s">
        <v>30</v>
      </c>
      <c r="G229" s="105" t="s">
        <v>24</v>
      </c>
      <c r="H229" s="422">
        <f>DIMPC!I116</f>
        <v>24728</v>
      </c>
      <c r="I229" s="105" t="s">
        <v>1047</v>
      </c>
      <c r="J229" s="451">
        <v>45462</v>
      </c>
      <c r="K229" s="451">
        <f t="shared" si="30"/>
        <v>45467</v>
      </c>
      <c r="L229" s="451">
        <f>K229+10</f>
        <v>45477</v>
      </c>
      <c r="M229" s="451">
        <f>L229+3</f>
        <v>45480</v>
      </c>
      <c r="N229" s="451">
        <f t="shared" si="33"/>
        <v>45483</v>
      </c>
      <c r="O229" s="451" t="s">
        <v>33</v>
      </c>
      <c r="P229" s="451" t="s">
        <v>33</v>
      </c>
      <c r="Q229" s="451" t="s">
        <v>33</v>
      </c>
      <c r="R229" s="451">
        <f t="shared" si="31"/>
        <v>45488</v>
      </c>
      <c r="S229" s="451">
        <f t="shared" si="32"/>
        <v>45493</v>
      </c>
      <c r="T229" s="432"/>
      <c r="U229" s="432"/>
    </row>
    <row r="230" spans="1:21" ht="33.75" customHeight="1" x14ac:dyDescent="0.35">
      <c r="A230" s="106"/>
      <c r="B230" s="105" t="str">
        <f>DIMPC!D125</f>
        <v xml:space="preserve">Network access control (NAC)-perpetual and professional services </v>
      </c>
      <c r="C230" s="428" t="s">
        <v>1117</v>
      </c>
      <c r="D230" s="106"/>
      <c r="E230" s="103" t="s">
        <v>803</v>
      </c>
      <c r="F230" s="105" t="s">
        <v>30</v>
      </c>
      <c r="G230" s="105" t="s">
        <v>24</v>
      </c>
      <c r="H230" s="422">
        <f>DIMPC!I125</f>
        <v>34400</v>
      </c>
      <c r="I230" s="105" t="s">
        <v>1047</v>
      </c>
      <c r="J230" s="451">
        <v>45462</v>
      </c>
      <c r="K230" s="451">
        <f t="shared" ref="K230:K232" si="38">J230+5</f>
        <v>45467</v>
      </c>
      <c r="L230" s="451">
        <f>K230+10</f>
        <v>45477</v>
      </c>
      <c r="M230" s="451">
        <f>L230+3</f>
        <v>45480</v>
      </c>
      <c r="N230" s="451">
        <f t="shared" ref="N230:N232" si="39">M230+3</f>
        <v>45483</v>
      </c>
      <c r="O230" s="451" t="s">
        <v>33</v>
      </c>
      <c r="P230" s="451" t="s">
        <v>33</v>
      </c>
      <c r="Q230" s="451" t="s">
        <v>33</v>
      </c>
      <c r="R230" s="451">
        <f t="shared" ref="R230:R232" si="40">N230+5</f>
        <v>45488</v>
      </c>
      <c r="S230" s="451">
        <f t="shared" ref="S230:S232" si="41">R230+5</f>
        <v>45493</v>
      </c>
      <c r="T230" s="432"/>
      <c r="U230" s="432"/>
    </row>
    <row r="231" spans="1:21" ht="37.5" customHeight="1" x14ac:dyDescent="0.35">
      <c r="A231" s="106"/>
      <c r="B231" s="105" t="str">
        <f>DIMPC!D126</f>
        <v xml:space="preserve">Enterprise perimeter firewall NGFW physical appliance and professional services </v>
      </c>
      <c r="C231" s="428" t="s">
        <v>1118</v>
      </c>
      <c r="D231" s="106"/>
      <c r="E231" s="103" t="s">
        <v>803</v>
      </c>
      <c r="F231" s="105" t="s">
        <v>30</v>
      </c>
      <c r="G231" s="105" t="s">
        <v>24</v>
      </c>
      <c r="H231" s="422">
        <f>DIMPC!I126</f>
        <v>120000</v>
      </c>
      <c r="I231" s="105" t="s">
        <v>1047</v>
      </c>
      <c r="J231" s="451">
        <v>45462</v>
      </c>
      <c r="K231" s="451">
        <f t="shared" si="38"/>
        <v>45467</v>
      </c>
      <c r="L231" s="451">
        <f>K231+10</f>
        <v>45477</v>
      </c>
      <c r="M231" s="451">
        <f>L231+3</f>
        <v>45480</v>
      </c>
      <c r="N231" s="451">
        <f t="shared" si="39"/>
        <v>45483</v>
      </c>
      <c r="O231" s="451" t="s">
        <v>33</v>
      </c>
      <c r="P231" s="451" t="s">
        <v>33</v>
      </c>
      <c r="Q231" s="451" t="s">
        <v>33</v>
      </c>
      <c r="R231" s="451">
        <f t="shared" si="40"/>
        <v>45488</v>
      </c>
      <c r="S231" s="451">
        <f t="shared" si="41"/>
        <v>45493</v>
      </c>
      <c r="T231" s="432"/>
      <c r="U231" s="432"/>
    </row>
    <row r="232" spans="1:21" ht="36" customHeight="1" x14ac:dyDescent="0.35">
      <c r="A232" s="106"/>
      <c r="B232" s="105" t="str">
        <f>DIMPC!D127</f>
        <v>Campus and Data Center Network Switches and professional services</v>
      </c>
      <c r="C232" s="428" t="s">
        <v>1119</v>
      </c>
      <c r="D232" s="106"/>
      <c r="E232" s="103" t="s">
        <v>803</v>
      </c>
      <c r="F232" s="105" t="s">
        <v>1335</v>
      </c>
      <c r="G232" s="105" t="s">
        <v>24</v>
      </c>
      <c r="H232" s="422">
        <f>DIMPC!I127</f>
        <v>510000</v>
      </c>
      <c r="I232" s="105" t="s">
        <v>1047</v>
      </c>
      <c r="J232" s="451">
        <v>45462</v>
      </c>
      <c r="K232" s="451">
        <f t="shared" si="38"/>
        <v>45467</v>
      </c>
      <c r="L232" s="451">
        <f>K232+10</f>
        <v>45477</v>
      </c>
      <c r="M232" s="451">
        <f>L232+3</f>
        <v>45480</v>
      </c>
      <c r="N232" s="451">
        <f t="shared" si="39"/>
        <v>45483</v>
      </c>
      <c r="O232" s="451" t="s">
        <v>33</v>
      </c>
      <c r="P232" s="451" t="s">
        <v>33</v>
      </c>
      <c r="Q232" s="451" t="s">
        <v>33</v>
      </c>
      <c r="R232" s="451">
        <f t="shared" si="40"/>
        <v>45488</v>
      </c>
      <c r="S232" s="451">
        <f t="shared" si="41"/>
        <v>45493</v>
      </c>
      <c r="T232" s="432"/>
      <c r="U232" s="432"/>
    </row>
    <row r="233" spans="1:21" ht="33.75" customHeight="1" x14ac:dyDescent="0.35">
      <c r="A233" s="106"/>
      <c r="B233" s="105" t="str">
        <f>DIMPC!D130</f>
        <v>HCI/Vsan Ready Node, Backup system and professional services</v>
      </c>
      <c r="C233" s="428" t="s">
        <v>1120</v>
      </c>
      <c r="D233" s="106"/>
      <c r="E233" s="103" t="s">
        <v>803</v>
      </c>
      <c r="F233" s="105" t="s">
        <v>1335</v>
      </c>
      <c r="G233" s="105" t="s">
        <v>24</v>
      </c>
      <c r="H233" s="422">
        <f>DIMPC!I130</f>
        <v>950000</v>
      </c>
      <c r="I233" s="105" t="s">
        <v>1047</v>
      </c>
      <c r="J233" s="451">
        <v>45462</v>
      </c>
      <c r="K233" s="451">
        <f t="shared" ref="K233" si="42">J233+5</f>
        <v>45467</v>
      </c>
      <c r="L233" s="451">
        <f>K233+10</f>
        <v>45477</v>
      </c>
      <c r="M233" s="451">
        <f>L233+3</f>
        <v>45480</v>
      </c>
      <c r="N233" s="451">
        <f t="shared" ref="N233" si="43">M233+3</f>
        <v>45483</v>
      </c>
      <c r="O233" s="451" t="s">
        <v>33</v>
      </c>
      <c r="P233" s="451" t="s">
        <v>33</v>
      </c>
      <c r="Q233" s="451" t="s">
        <v>33</v>
      </c>
      <c r="R233" s="451">
        <f t="shared" ref="R233" si="44">N233+5</f>
        <v>45488</v>
      </c>
      <c r="S233" s="451">
        <f t="shared" ref="S233" si="45">R233+5</f>
        <v>45493</v>
      </c>
      <c r="T233" s="432"/>
      <c r="U233" s="432"/>
    </row>
    <row r="234" spans="1:21" ht="33" customHeight="1" x14ac:dyDescent="0.35">
      <c r="A234" s="106"/>
      <c r="B234" s="105" t="str">
        <f>DIMPC!D31</f>
        <v>Hiring of a consultant to  support the delivery of the Africa Business Forum</v>
      </c>
      <c r="C234" s="428" t="s">
        <v>1121</v>
      </c>
      <c r="D234" s="106"/>
      <c r="E234" s="103" t="s">
        <v>803</v>
      </c>
      <c r="F234" s="105" t="s">
        <v>30</v>
      </c>
      <c r="G234" s="105" t="s">
        <v>24</v>
      </c>
      <c r="H234" s="422">
        <f>DIMPC!I31</f>
        <v>60000</v>
      </c>
      <c r="I234" s="105" t="s">
        <v>1047</v>
      </c>
      <c r="J234" s="451"/>
      <c r="K234" s="451"/>
      <c r="L234" s="451"/>
      <c r="M234" s="451"/>
      <c r="N234" s="451"/>
      <c r="O234" s="451"/>
      <c r="P234" s="451"/>
      <c r="Q234" s="451"/>
      <c r="R234" s="451"/>
      <c r="S234" s="451"/>
      <c r="T234" s="432"/>
      <c r="U234" s="432"/>
    </row>
    <row r="235" spans="1:21" ht="25.5" customHeight="1" x14ac:dyDescent="0.35">
      <c r="A235" s="106">
        <v>228</v>
      </c>
      <c r="B235" s="105" t="s">
        <v>466</v>
      </c>
      <c r="C235" s="412" t="s">
        <v>1122</v>
      </c>
      <c r="D235" s="106" t="s">
        <v>0</v>
      </c>
      <c r="E235" s="103" t="s">
        <v>803</v>
      </c>
      <c r="F235" s="105" t="s">
        <v>30</v>
      </c>
      <c r="G235" s="105" t="s">
        <v>24</v>
      </c>
      <c r="H235" s="435" t="s">
        <v>1123</v>
      </c>
      <c r="I235" s="105" t="s">
        <v>1124</v>
      </c>
      <c r="J235" s="451">
        <v>45391</v>
      </c>
      <c r="K235" s="451">
        <f t="shared" si="30"/>
        <v>45396</v>
      </c>
      <c r="L235" s="451">
        <f t="shared" ref="L235:L248" si="46">K235+14</f>
        <v>45410</v>
      </c>
      <c r="M235" s="451">
        <f t="shared" ref="M235:M248" si="47">L235+5</f>
        <v>45415</v>
      </c>
      <c r="N235" s="451">
        <f t="shared" si="33"/>
        <v>45418</v>
      </c>
      <c r="O235" s="451" t="s">
        <v>33</v>
      </c>
      <c r="P235" s="451" t="s">
        <v>33</v>
      </c>
      <c r="Q235" s="451" t="s">
        <v>33</v>
      </c>
      <c r="R235" s="451">
        <f t="shared" si="31"/>
        <v>45423</v>
      </c>
      <c r="S235" s="451">
        <f t="shared" si="32"/>
        <v>45428</v>
      </c>
      <c r="T235" s="432"/>
      <c r="U235" s="432"/>
    </row>
    <row r="236" spans="1:21" ht="15" customHeight="1" x14ac:dyDescent="0.35">
      <c r="A236" s="386">
        <v>229</v>
      </c>
      <c r="B236" s="105" t="s">
        <v>468</v>
      </c>
      <c r="C236" s="412" t="s">
        <v>1125</v>
      </c>
      <c r="D236" s="106" t="s">
        <v>0</v>
      </c>
      <c r="E236" s="103" t="s">
        <v>803</v>
      </c>
      <c r="F236" s="105" t="s">
        <v>30</v>
      </c>
      <c r="G236" s="105" t="s">
        <v>24</v>
      </c>
      <c r="H236" s="435" t="s">
        <v>1123</v>
      </c>
      <c r="I236" s="105" t="s">
        <v>1124</v>
      </c>
      <c r="J236" s="451">
        <v>45418</v>
      </c>
      <c r="K236" s="451">
        <f t="shared" si="30"/>
        <v>45423</v>
      </c>
      <c r="L236" s="451">
        <f t="shared" si="46"/>
        <v>45437</v>
      </c>
      <c r="M236" s="451">
        <f t="shared" si="47"/>
        <v>45442</v>
      </c>
      <c r="N236" s="451">
        <f t="shared" si="33"/>
        <v>45445</v>
      </c>
      <c r="O236" s="451" t="s">
        <v>33</v>
      </c>
      <c r="P236" s="451" t="s">
        <v>33</v>
      </c>
      <c r="Q236" s="451" t="s">
        <v>33</v>
      </c>
      <c r="R236" s="451">
        <f t="shared" si="31"/>
        <v>45450</v>
      </c>
      <c r="S236" s="451">
        <f t="shared" si="32"/>
        <v>45455</v>
      </c>
      <c r="T236" s="432"/>
      <c r="U236" s="432"/>
    </row>
    <row r="237" spans="1:21" ht="21.75" customHeight="1" x14ac:dyDescent="0.35">
      <c r="A237" s="106">
        <v>230</v>
      </c>
      <c r="B237" s="105" t="s">
        <v>470</v>
      </c>
      <c r="C237" s="412" t="s">
        <v>1126</v>
      </c>
      <c r="D237" s="106" t="s">
        <v>0</v>
      </c>
      <c r="E237" s="103" t="s">
        <v>803</v>
      </c>
      <c r="F237" s="105" t="s">
        <v>30</v>
      </c>
      <c r="G237" s="105" t="s">
        <v>24</v>
      </c>
      <c r="H237" s="435" t="s">
        <v>1123</v>
      </c>
      <c r="I237" s="105" t="s">
        <v>1124</v>
      </c>
      <c r="J237" s="451">
        <v>45572</v>
      </c>
      <c r="K237" s="451">
        <f t="shared" si="30"/>
        <v>45577</v>
      </c>
      <c r="L237" s="451">
        <f t="shared" si="46"/>
        <v>45591</v>
      </c>
      <c r="M237" s="451">
        <f t="shared" si="47"/>
        <v>45596</v>
      </c>
      <c r="N237" s="451">
        <f t="shared" si="33"/>
        <v>45599</v>
      </c>
      <c r="O237" s="451" t="s">
        <v>33</v>
      </c>
      <c r="P237" s="451" t="s">
        <v>33</v>
      </c>
      <c r="Q237" s="451" t="s">
        <v>33</v>
      </c>
      <c r="R237" s="451">
        <f t="shared" si="31"/>
        <v>45604</v>
      </c>
      <c r="S237" s="451">
        <f t="shared" si="32"/>
        <v>45609</v>
      </c>
      <c r="T237" s="432"/>
      <c r="U237" s="432"/>
    </row>
    <row r="238" spans="1:21" ht="21" customHeight="1" x14ac:dyDescent="0.35">
      <c r="A238" s="386">
        <v>231</v>
      </c>
      <c r="B238" s="105" t="s">
        <v>472</v>
      </c>
      <c r="C238" s="412" t="s">
        <v>1127</v>
      </c>
      <c r="D238" s="106" t="s">
        <v>0</v>
      </c>
      <c r="E238" s="103" t="s">
        <v>803</v>
      </c>
      <c r="F238" s="105" t="s">
        <v>30</v>
      </c>
      <c r="G238" s="105" t="s">
        <v>24</v>
      </c>
      <c r="H238" s="435" t="s">
        <v>1123</v>
      </c>
      <c r="I238" s="105" t="s">
        <v>1124</v>
      </c>
      <c r="J238" s="451">
        <v>45604</v>
      </c>
      <c r="K238" s="451">
        <f t="shared" si="30"/>
        <v>45609</v>
      </c>
      <c r="L238" s="451">
        <f t="shared" si="46"/>
        <v>45623</v>
      </c>
      <c r="M238" s="451">
        <f t="shared" si="47"/>
        <v>45628</v>
      </c>
      <c r="N238" s="451">
        <f t="shared" si="33"/>
        <v>45631</v>
      </c>
      <c r="O238" s="451" t="s">
        <v>33</v>
      </c>
      <c r="P238" s="451" t="s">
        <v>33</v>
      </c>
      <c r="Q238" s="451" t="s">
        <v>33</v>
      </c>
      <c r="R238" s="451">
        <f t="shared" si="31"/>
        <v>45636</v>
      </c>
      <c r="S238" s="451">
        <f t="shared" si="32"/>
        <v>45641</v>
      </c>
      <c r="T238" s="432"/>
      <c r="U238" s="432"/>
    </row>
    <row r="239" spans="1:21" ht="26.25" customHeight="1" x14ac:dyDescent="0.35">
      <c r="A239" s="106">
        <v>232</v>
      </c>
      <c r="B239" s="105" t="s">
        <v>474</v>
      </c>
      <c r="C239" s="412" t="s">
        <v>1128</v>
      </c>
      <c r="D239" s="106" t="s">
        <v>0</v>
      </c>
      <c r="E239" s="103" t="s">
        <v>803</v>
      </c>
      <c r="F239" s="105" t="s">
        <v>30</v>
      </c>
      <c r="G239" s="105" t="s">
        <v>24</v>
      </c>
      <c r="H239" s="422">
        <v>300000</v>
      </c>
      <c r="I239" s="105" t="s">
        <v>1124</v>
      </c>
      <c r="J239" s="451">
        <v>45424</v>
      </c>
      <c r="K239" s="451">
        <f t="shared" si="30"/>
        <v>45429</v>
      </c>
      <c r="L239" s="451">
        <f t="shared" si="46"/>
        <v>45443</v>
      </c>
      <c r="M239" s="451">
        <f t="shared" si="47"/>
        <v>45448</v>
      </c>
      <c r="N239" s="451">
        <f t="shared" si="33"/>
        <v>45451</v>
      </c>
      <c r="O239" s="451" t="s">
        <v>33</v>
      </c>
      <c r="P239" s="451" t="s">
        <v>33</v>
      </c>
      <c r="Q239" s="451" t="s">
        <v>33</v>
      </c>
      <c r="R239" s="451">
        <f t="shared" si="31"/>
        <v>45456</v>
      </c>
      <c r="S239" s="451">
        <f t="shared" si="32"/>
        <v>45461</v>
      </c>
      <c r="T239" s="432"/>
      <c r="U239" s="432"/>
    </row>
    <row r="240" spans="1:21" ht="16.5" customHeight="1" x14ac:dyDescent="0.35">
      <c r="A240" s="386">
        <v>233</v>
      </c>
      <c r="B240" s="105" t="s">
        <v>475</v>
      </c>
      <c r="C240" s="412" t="s">
        <v>1129</v>
      </c>
      <c r="D240" s="106" t="s">
        <v>0</v>
      </c>
      <c r="E240" s="103" t="s">
        <v>803</v>
      </c>
      <c r="F240" s="105" t="s">
        <v>30</v>
      </c>
      <c r="G240" s="105" t="s">
        <v>24</v>
      </c>
      <c r="H240" s="422">
        <v>300000</v>
      </c>
      <c r="I240" s="105" t="s">
        <v>1124</v>
      </c>
      <c r="J240" s="451">
        <v>45604</v>
      </c>
      <c r="K240" s="451">
        <f t="shared" si="30"/>
        <v>45609</v>
      </c>
      <c r="L240" s="451">
        <f t="shared" si="46"/>
        <v>45623</v>
      </c>
      <c r="M240" s="451">
        <f t="shared" si="47"/>
        <v>45628</v>
      </c>
      <c r="N240" s="451">
        <f t="shared" si="33"/>
        <v>45631</v>
      </c>
      <c r="O240" s="451" t="s">
        <v>33</v>
      </c>
      <c r="P240" s="451" t="s">
        <v>33</v>
      </c>
      <c r="Q240" s="451" t="s">
        <v>33</v>
      </c>
      <c r="R240" s="451">
        <f t="shared" si="31"/>
        <v>45636</v>
      </c>
      <c r="S240" s="451">
        <f t="shared" si="32"/>
        <v>45641</v>
      </c>
      <c r="T240" s="432"/>
      <c r="U240" s="432"/>
    </row>
    <row r="241" spans="1:21" ht="25.5" customHeight="1" x14ac:dyDescent="0.35">
      <c r="A241" s="106">
        <v>234</v>
      </c>
      <c r="B241" s="105" t="s">
        <v>1130</v>
      </c>
      <c r="C241" s="412" t="s">
        <v>1131</v>
      </c>
      <c r="D241" s="106" t="s">
        <v>0</v>
      </c>
      <c r="E241" s="103" t="s">
        <v>803</v>
      </c>
      <c r="F241" s="105" t="s">
        <v>30</v>
      </c>
      <c r="G241" s="105" t="s">
        <v>24</v>
      </c>
      <c r="H241" s="422">
        <v>300000</v>
      </c>
      <c r="I241" s="105" t="s">
        <v>1124</v>
      </c>
      <c r="J241" s="451">
        <v>45371</v>
      </c>
      <c r="K241" s="451">
        <f t="shared" si="30"/>
        <v>45376</v>
      </c>
      <c r="L241" s="451">
        <f t="shared" si="46"/>
        <v>45390</v>
      </c>
      <c r="M241" s="451">
        <f t="shared" si="47"/>
        <v>45395</v>
      </c>
      <c r="N241" s="451">
        <f t="shared" si="33"/>
        <v>45398</v>
      </c>
      <c r="O241" s="451" t="s">
        <v>33</v>
      </c>
      <c r="P241" s="451" t="s">
        <v>33</v>
      </c>
      <c r="Q241" s="451" t="s">
        <v>33</v>
      </c>
      <c r="R241" s="451">
        <f t="shared" si="31"/>
        <v>45403</v>
      </c>
      <c r="S241" s="451">
        <f t="shared" si="32"/>
        <v>45408</v>
      </c>
      <c r="T241" s="432"/>
      <c r="U241" s="432"/>
    </row>
    <row r="242" spans="1:21" ht="30.75" customHeight="1" x14ac:dyDescent="0.35">
      <c r="A242" s="386">
        <v>235</v>
      </c>
      <c r="B242" s="105" t="s">
        <v>477</v>
      </c>
      <c r="C242" s="412" t="s">
        <v>1132</v>
      </c>
      <c r="D242" s="106" t="s">
        <v>0</v>
      </c>
      <c r="E242" s="103" t="s">
        <v>803</v>
      </c>
      <c r="F242" s="105" t="s">
        <v>30</v>
      </c>
      <c r="G242" s="105" t="s">
        <v>24</v>
      </c>
      <c r="H242" s="422">
        <v>7500000</v>
      </c>
      <c r="I242" s="105" t="s">
        <v>1124</v>
      </c>
      <c r="J242" s="451">
        <v>45371</v>
      </c>
      <c r="K242" s="451">
        <f t="shared" si="30"/>
        <v>45376</v>
      </c>
      <c r="L242" s="451">
        <f t="shared" si="46"/>
        <v>45390</v>
      </c>
      <c r="M242" s="451">
        <f t="shared" si="47"/>
        <v>45395</v>
      </c>
      <c r="N242" s="451">
        <f t="shared" si="33"/>
        <v>45398</v>
      </c>
      <c r="O242" s="451" t="s">
        <v>33</v>
      </c>
      <c r="P242" s="451" t="s">
        <v>33</v>
      </c>
      <c r="Q242" s="451" t="s">
        <v>33</v>
      </c>
      <c r="R242" s="451">
        <f t="shared" si="31"/>
        <v>45403</v>
      </c>
      <c r="S242" s="451">
        <f t="shared" si="32"/>
        <v>45408</v>
      </c>
      <c r="T242" s="432"/>
      <c r="U242" s="432"/>
    </row>
    <row r="243" spans="1:21" ht="33.75" customHeight="1" x14ac:dyDescent="0.35">
      <c r="A243" s="106">
        <v>236</v>
      </c>
      <c r="B243" s="105" t="s">
        <v>479</v>
      </c>
      <c r="C243" s="412" t="s">
        <v>1133</v>
      </c>
      <c r="D243" s="106" t="s">
        <v>0</v>
      </c>
      <c r="E243" s="103" t="s">
        <v>803</v>
      </c>
      <c r="F243" s="105" t="s">
        <v>30</v>
      </c>
      <c r="G243" s="105" t="s">
        <v>24</v>
      </c>
      <c r="H243" s="422">
        <v>350000</v>
      </c>
      <c r="I243" s="105" t="s">
        <v>1124</v>
      </c>
      <c r="J243" s="451">
        <v>45371</v>
      </c>
      <c r="K243" s="451">
        <f t="shared" si="30"/>
        <v>45376</v>
      </c>
      <c r="L243" s="451">
        <f t="shared" si="46"/>
        <v>45390</v>
      </c>
      <c r="M243" s="451">
        <f t="shared" si="47"/>
        <v>45395</v>
      </c>
      <c r="N243" s="451">
        <f t="shared" si="33"/>
        <v>45398</v>
      </c>
      <c r="O243" s="451" t="s">
        <v>33</v>
      </c>
      <c r="P243" s="451" t="s">
        <v>33</v>
      </c>
      <c r="Q243" s="451" t="s">
        <v>33</v>
      </c>
      <c r="R243" s="451">
        <f t="shared" si="31"/>
        <v>45403</v>
      </c>
      <c r="S243" s="451">
        <f t="shared" si="32"/>
        <v>45408</v>
      </c>
      <c r="T243" s="432"/>
      <c r="U243" s="432"/>
    </row>
    <row r="244" spans="1:21" ht="29.25" customHeight="1" x14ac:dyDescent="0.35">
      <c r="A244" s="386">
        <v>237</v>
      </c>
      <c r="B244" s="105" t="s">
        <v>480</v>
      </c>
      <c r="C244" s="412" t="s">
        <v>1134</v>
      </c>
      <c r="D244" s="106" t="s">
        <v>0</v>
      </c>
      <c r="E244" s="103" t="s">
        <v>803</v>
      </c>
      <c r="F244" s="105" t="s">
        <v>30</v>
      </c>
      <c r="G244" s="105" t="s">
        <v>24</v>
      </c>
      <c r="H244" s="422">
        <v>350000</v>
      </c>
      <c r="I244" s="105" t="s">
        <v>1124</v>
      </c>
      <c r="J244" s="451">
        <v>45391</v>
      </c>
      <c r="K244" s="451">
        <f t="shared" si="30"/>
        <v>45396</v>
      </c>
      <c r="L244" s="451">
        <f t="shared" si="46"/>
        <v>45410</v>
      </c>
      <c r="M244" s="451">
        <f t="shared" si="47"/>
        <v>45415</v>
      </c>
      <c r="N244" s="451">
        <f t="shared" si="33"/>
        <v>45418</v>
      </c>
      <c r="O244" s="451" t="s">
        <v>33</v>
      </c>
      <c r="P244" s="451" t="s">
        <v>33</v>
      </c>
      <c r="Q244" s="451" t="s">
        <v>33</v>
      </c>
      <c r="R244" s="451">
        <f t="shared" si="31"/>
        <v>45423</v>
      </c>
      <c r="S244" s="451">
        <f t="shared" si="32"/>
        <v>45428</v>
      </c>
      <c r="T244" s="432"/>
      <c r="U244" s="432"/>
    </row>
    <row r="245" spans="1:21" ht="27.75" customHeight="1" x14ac:dyDescent="0.35">
      <c r="A245" s="106">
        <v>238</v>
      </c>
      <c r="B245" s="105" t="s">
        <v>481</v>
      </c>
      <c r="C245" s="412" t="s">
        <v>1135</v>
      </c>
      <c r="D245" s="106" t="s">
        <v>0</v>
      </c>
      <c r="E245" s="103" t="s">
        <v>803</v>
      </c>
      <c r="F245" s="105" t="s">
        <v>30</v>
      </c>
      <c r="G245" s="105" t="s">
        <v>24</v>
      </c>
      <c r="H245" s="422">
        <v>100000</v>
      </c>
      <c r="I245" s="105" t="s">
        <v>1124</v>
      </c>
      <c r="J245" s="451">
        <v>45424</v>
      </c>
      <c r="K245" s="451">
        <f t="shared" si="30"/>
        <v>45429</v>
      </c>
      <c r="L245" s="451">
        <f t="shared" si="46"/>
        <v>45443</v>
      </c>
      <c r="M245" s="451">
        <f t="shared" si="47"/>
        <v>45448</v>
      </c>
      <c r="N245" s="451">
        <f t="shared" si="33"/>
        <v>45451</v>
      </c>
      <c r="O245" s="451" t="s">
        <v>33</v>
      </c>
      <c r="P245" s="451" t="s">
        <v>33</v>
      </c>
      <c r="Q245" s="451" t="s">
        <v>33</v>
      </c>
      <c r="R245" s="451">
        <f t="shared" si="31"/>
        <v>45456</v>
      </c>
      <c r="S245" s="451">
        <f t="shared" si="32"/>
        <v>45461</v>
      </c>
      <c r="T245" s="432"/>
      <c r="U245" s="432"/>
    </row>
    <row r="246" spans="1:21" ht="45.75" customHeight="1" x14ac:dyDescent="0.35">
      <c r="A246" s="386">
        <v>239</v>
      </c>
      <c r="B246" s="105" t="s">
        <v>482</v>
      </c>
      <c r="C246" s="412" t="s">
        <v>1136</v>
      </c>
      <c r="D246" s="106" t="s">
        <v>0</v>
      </c>
      <c r="E246" s="103" t="s">
        <v>803</v>
      </c>
      <c r="F246" s="105" t="s">
        <v>30</v>
      </c>
      <c r="G246" s="105" t="s">
        <v>24</v>
      </c>
      <c r="H246" s="422">
        <v>250000</v>
      </c>
      <c r="I246" s="105" t="s">
        <v>1124</v>
      </c>
      <c r="J246" s="451">
        <v>45391</v>
      </c>
      <c r="K246" s="451">
        <f t="shared" si="30"/>
        <v>45396</v>
      </c>
      <c r="L246" s="451">
        <f t="shared" si="46"/>
        <v>45410</v>
      </c>
      <c r="M246" s="451">
        <f t="shared" si="47"/>
        <v>45415</v>
      </c>
      <c r="N246" s="451">
        <f t="shared" si="33"/>
        <v>45418</v>
      </c>
      <c r="O246" s="451" t="s">
        <v>33</v>
      </c>
      <c r="P246" s="451" t="s">
        <v>33</v>
      </c>
      <c r="Q246" s="451" t="s">
        <v>33</v>
      </c>
      <c r="R246" s="451">
        <f t="shared" si="31"/>
        <v>45423</v>
      </c>
      <c r="S246" s="451">
        <f t="shared" si="32"/>
        <v>45428</v>
      </c>
      <c r="T246" s="432"/>
      <c r="U246" s="432"/>
    </row>
    <row r="247" spans="1:21" ht="24.75" customHeight="1" x14ac:dyDescent="0.35">
      <c r="A247" s="106">
        <v>240</v>
      </c>
      <c r="B247" s="105" t="s">
        <v>484</v>
      </c>
      <c r="C247" s="412" t="s">
        <v>1137</v>
      </c>
      <c r="D247" s="106" t="s">
        <v>0</v>
      </c>
      <c r="E247" s="103" t="s">
        <v>803</v>
      </c>
      <c r="F247" s="105" t="s">
        <v>30</v>
      </c>
      <c r="G247" s="105" t="s">
        <v>24</v>
      </c>
      <c r="H247" s="422">
        <v>100000</v>
      </c>
      <c r="I247" s="105" t="s">
        <v>1124</v>
      </c>
      <c r="J247" s="451">
        <v>45391</v>
      </c>
      <c r="K247" s="451">
        <f t="shared" si="30"/>
        <v>45396</v>
      </c>
      <c r="L247" s="451">
        <f t="shared" si="46"/>
        <v>45410</v>
      </c>
      <c r="M247" s="451">
        <f t="shared" si="47"/>
        <v>45415</v>
      </c>
      <c r="N247" s="451">
        <f t="shared" si="33"/>
        <v>45418</v>
      </c>
      <c r="O247" s="451" t="s">
        <v>33</v>
      </c>
      <c r="P247" s="451" t="s">
        <v>33</v>
      </c>
      <c r="Q247" s="451" t="s">
        <v>33</v>
      </c>
      <c r="R247" s="451">
        <f t="shared" si="31"/>
        <v>45423</v>
      </c>
      <c r="S247" s="451">
        <f t="shared" si="32"/>
        <v>45428</v>
      </c>
      <c r="T247" s="432"/>
      <c r="U247" s="432"/>
    </row>
    <row r="248" spans="1:21" ht="30.75" customHeight="1" x14ac:dyDescent="0.35">
      <c r="A248" s="386">
        <v>241</v>
      </c>
      <c r="B248" s="105" t="s">
        <v>485</v>
      </c>
      <c r="C248" s="412" t="s">
        <v>1138</v>
      </c>
      <c r="D248" s="106" t="s">
        <v>0</v>
      </c>
      <c r="E248" s="103" t="s">
        <v>803</v>
      </c>
      <c r="F248" s="105" t="s">
        <v>30</v>
      </c>
      <c r="G248" s="105" t="s">
        <v>24</v>
      </c>
      <c r="H248" s="422">
        <v>350000</v>
      </c>
      <c r="I248" s="105" t="s">
        <v>1124</v>
      </c>
      <c r="J248" s="451">
        <v>45429</v>
      </c>
      <c r="K248" s="451">
        <f t="shared" si="30"/>
        <v>45434</v>
      </c>
      <c r="L248" s="451">
        <f t="shared" si="46"/>
        <v>45448</v>
      </c>
      <c r="M248" s="451">
        <f t="shared" si="47"/>
        <v>45453</v>
      </c>
      <c r="N248" s="451">
        <f t="shared" si="33"/>
        <v>45456</v>
      </c>
      <c r="O248" s="451" t="s">
        <v>33</v>
      </c>
      <c r="P248" s="451" t="s">
        <v>33</v>
      </c>
      <c r="Q248" s="451" t="s">
        <v>33</v>
      </c>
      <c r="R248" s="451">
        <f t="shared" si="31"/>
        <v>45461</v>
      </c>
      <c r="S248" s="451">
        <f t="shared" si="32"/>
        <v>45466</v>
      </c>
      <c r="T248" s="432"/>
      <c r="U248" s="432"/>
    </row>
    <row r="249" spans="1:21" ht="21" customHeight="1" x14ac:dyDescent="0.35">
      <c r="A249" s="106">
        <v>242</v>
      </c>
      <c r="B249" s="105" t="s">
        <v>486</v>
      </c>
      <c r="C249" s="412" t="s">
        <v>1139</v>
      </c>
      <c r="D249" s="106" t="s">
        <v>0</v>
      </c>
      <c r="E249" s="103" t="s">
        <v>803</v>
      </c>
      <c r="F249" s="105" t="s">
        <v>30</v>
      </c>
      <c r="G249" s="105" t="s">
        <v>24</v>
      </c>
      <c r="H249" s="422">
        <v>100000</v>
      </c>
      <c r="I249" s="105" t="s">
        <v>40</v>
      </c>
      <c r="J249" s="451">
        <v>45462</v>
      </c>
      <c r="K249" s="451">
        <f t="shared" si="30"/>
        <v>45467</v>
      </c>
      <c r="L249" s="451">
        <f t="shared" ref="L249:L254" si="48">K249+10</f>
        <v>45477</v>
      </c>
      <c r="M249" s="451">
        <f t="shared" ref="M249:M254" si="49">L249+3</f>
        <v>45480</v>
      </c>
      <c r="N249" s="451">
        <f t="shared" si="33"/>
        <v>45483</v>
      </c>
      <c r="O249" s="451" t="s">
        <v>33</v>
      </c>
      <c r="P249" s="451" t="s">
        <v>33</v>
      </c>
      <c r="Q249" s="451" t="s">
        <v>33</v>
      </c>
      <c r="R249" s="451">
        <f t="shared" si="31"/>
        <v>45488</v>
      </c>
      <c r="S249" s="451">
        <f t="shared" si="32"/>
        <v>45493</v>
      </c>
      <c r="T249" s="432"/>
      <c r="U249" s="432"/>
    </row>
    <row r="250" spans="1:21" ht="30.75" customHeight="1" x14ac:dyDescent="0.35">
      <c r="A250" s="386">
        <v>243</v>
      </c>
      <c r="B250" s="105" t="s">
        <v>487</v>
      </c>
      <c r="C250" s="412" t="s">
        <v>1140</v>
      </c>
      <c r="D250" s="106" t="s">
        <v>0</v>
      </c>
      <c r="E250" s="103" t="s">
        <v>803</v>
      </c>
      <c r="F250" s="105" t="s">
        <v>30</v>
      </c>
      <c r="G250" s="105" t="s">
        <v>24</v>
      </c>
      <c r="H250" s="422">
        <v>250000</v>
      </c>
      <c r="I250" s="105" t="s">
        <v>40</v>
      </c>
      <c r="J250" s="451">
        <v>45462</v>
      </c>
      <c r="K250" s="451">
        <f t="shared" si="30"/>
        <v>45467</v>
      </c>
      <c r="L250" s="451">
        <f t="shared" si="48"/>
        <v>45477</v>
      </c>
      <c r="M250" s="451">
        <f t="shared" si="49"/>
        <v>45480</v>
      </c>
      <c r="N250" s="451">
        <f t="shared" si="33"/>
        <v>45483</v>
      </c>
      <c r="O250" s="451" t="s">
        <v>33</v>
      </c>
      <c r="P250" s="451" t="s">
        <v>33</v>
      </c>
      <c r="Q250" s="451" t="s">
        <v>33</v>
      </c>
      <c r="R250" s="451">
        <f t="shared" si="31"/>
        <v>45488</v>
      </c>
      <c r="S250" s="451">
        <f t="shared" si="32"/>
        <v>45493</v>
      </c>
      <c r="T250" s="432"/>
      <c r="U250" s="432"/>
    </row>
    <row r="251" spans="1:21" ht="45" customHeight="1" x14ac:dyDescent="0.35">
      <c r="A251" s="106">
        <v>244</v>
      </c>
      <c r="B251" s="105" t="s">
        <v>488</v>
      </c>
      <c r="C251" s="412" t="s">
        <v>1141</v>
      </c>
      <c r="D251" s="106" t="s">
        <v>0</v>
      </c>
      <c r="E251" s="103" t="s">
        <v>803</v>
      </c>
      <c r="F251" s="105" t="s">
        <v>30</v>
      </c>
      <c r="G251" s="105" t="s">
        <v>24</v>
      </c>
      <c r="H251" s="422">
        <v>300000</v>
      </c>
      <c r="I251" s="105" t="s">
        <v>1124</v>
      </c>
      <c r="J251" s="451">
        <v>45462</v>
      </c>
      <c r="K251" s="451">
        <f t="shared" si="30"/>
        <v>45467</v>
      </c>
      <c r="L251" s="451">
        <f t="shared" si="48"/>
        <v>45477</v>
      </c>
      <c r="M251" s="451">
        <f t="shared" si="49"/>
        <v>45480</v>
      </c>
      <c r="N251" s="451">
        <f t="shared" si="33"/>
        <v>45483</v>
      </c>
      <c r="O251" s="451" t="s">
        <v>33</v>
      </c>
      <c r="P251" s="451" t="s">
        <v>33</v>
      </c>
      <c r="Q251" s="451" t="s">
        <v>33</v>
      </c>
      <c r="R251" s="451">
        <f t="shared" si="31"/>
        <v>45488</v>
      </c>
      <c r="S251" s="451">
        <f t="shared" si="32"/>
        <v>45493</v>
      </c>
      <c r="T251" s="432"/>
      <c r="U251" s="432"/>
    </row>
    <row r="252" spans="1:21" ht="31.5" customHeight="1" x14ac:dyDescent="0.35">
      <c r="A252" s="386">
        <v>245</v>
      </c>
      <c r="B252" s="105" t="s">
        <v>490</v>
      </c>
      <c r="C252" s="412" t="s">
        <v>1142</v>
      </c>
      <c r="D252" s="106" t="s">
        <v>0</v>
      </c>
      <c r="E252" s="103" t="s">
        <v>803</v>
      </c>
      <c r="F252" s="105" t="s">
        <v>30</v>
      </c>
      <c r="G252" s="105" t="s">
        <v>24</v>
      </c>
      <c r="H252" s="422">
        <v>100000</v>
      </c>
      <c r="I252" s="105" t="s">
        <v>40</v>
      </c>
      <c r="J252" s="451">
        <v>45462</v>
      </c>
      <c r="K252" s="451">
        <f t="shared" si="30"/>
        <v>45467</v>
      </c>
      <c r="L252" s="451">
        <f t="shared" si="48"/>
        <v>45477</v>
      </c>
      <c r="M252" s="451">
        <f t="shared" si="49"/>
        <v>45480</v>
      </c>
      <c r="N252" s="451">
        <f t="shared" si="33"/>
        <v>45483</v>
      </c>
      <c r="O252" s="451" t="s">
        <v>33</v>
      </c>
      <c r="P252" s="451" t="s">
        <v>33</v>
      </c>
      <c r="Q252" s="451" t="s">
        <v>33</v>
      </c>
      <c r="R252" s="451">
        <f t="shared" si="31"/>
        <v>45488</v>
      </c>
      <c r="S252" s="451">
        <f t="shared" si="32"/>
        <v>45493</v>
      </c>
      <c r="T252" s="432"/>
      <c r="U252" s="432"/>
    </row>
    <row r="253" spans="1:21" ht="21" customHeight="1" x14ac:dyDescent="0.35">
      <c r="A253" s="106">
        <v>246</v>
      </c>
      <c r="B253" s="105" t="s">
        <v>491</v>
      </c>
      <c r="C253" s="412" t="s">
        <v>1143</v>
      </c>
      <c r="D253" s="106" t="s">
        <v>0</v>
      </c>
      <c r="E253" s="103" t="s">
        <v>803</v>
      </c>
      <c r="F253" s="105" t="s">
        <v>30</v>
      </c>
      <c r="G253" s="105" t="s">
        <v>24</v>
      </c>
      <c r="H253" s="422">
        <v>100000</v>
      </c>
      <c r="I253" s="105" t="s">
        <v>40</v>
      </c>
      <c r="J253" s="451">
        <v>45480</v>
      </c>
      <c r="K253" s="451">
        <f t="shared" si="30"/>
        <v>45485</v>
      </c>
      <c r="L253" s="451">
        <f t="shared" si="48"/>
        <v>45495</v>
      </c>
      <c r="M253" s="451">
        <f t="shared" si="49"/>
        <v>45498</v>
      </c>
      <c r="N253" s="451">
        <f t="shared" si="33"/>
        <v>45501</v>
      </c>
      <c r="O253" s="451" t="s">
        <v>33</v>
      </c>
      <c r="P253" s="451" t="s">
        <v>33</v>
      </c>
      <c r="Q253" s="451" t="s">
        <v>33</v>
      </c>
      <c r="R253" s="451">
        <f t="shared" si="31"/>
        <v>45506</v>
      </c>
      <c r="S253" s="451">
        <f t="shared" si="32"/>
        <v>45511</v>
      </c>
      <c r="T253" s="432"/>
      <c r="U253" s="432"/>
    </row>
    <row r="254" spans="1:21" ht="18.75" customHeight="1" x14ac:dyDescent="0.35">
      <c r="A254" s="386">
        <v>247</v>
      </c>
      <c r="B254" s="105" t="s">
        <v>493</v>
      </c>
      <c r="C254" s="412" t="s">
        <v>1144</v>
      </c>
      <c r="D254" s="106" t="s">
        <v>0</v>
      </c>
      <c r="E254" s="103" t="s">
        <v>803</v>
      </c>
      <c r="F254" s="105" t="s">
        <v>30</v>
      </c>
      <c r="G254" s="105" t="s">
        <v>24</v>
      </c>
      <c r="H254" s="422">
        <v>100000</v>
      </c>
      <c r="I254" s="105" t="s">
        <v>40</v>
      </c>
      <c r="J254" s="451">
        <v>45480</v>
      </c>
      <c r="K254" s="451">
        <f t="shared" si="30"/>
        <v>45485</v>
      </c>
      <c r="L254" s="451">
        <f t="shared" si="48"/>
        <v>45495</v>
      </c>
      <c r="M254" s="451">
        <f t="shared" si="49"/>
        <v>45498</v>
      </c>
      <c r="N254" s="451">
        <f t="shared" si="33"/>
        <v>45501</v>
      </c>
      <c r="O254" s="451" t="s">
        <v>33</v>
      </c>
      <c r="P254" s="451" t="s">
        <v>33</v>
      </c>
      <c r="Q254" s="451" t="s">
        <v>33</v>
      </c>
      <c r="R254" s="451">
        <f t="shared" si="31"/>
        <v>45506</v>
      </c>
      <c r="S254" s="451">
        <f t="shared" si="32"/>
        <v>45511</v>
      </c>
      <c r="T254" s="432"/>
      <c r="U254" s="432"/>
    </row>
    <row r="255" spans="1:21" ht="18" customHeight="1" x14ac:dyDescent="0.35">
      <c r="A255" s="106">
        <v>248</v>
      </c>
      <c r="B255" s="105" t="s">
        <v>494</v>
      </c>
      <c r="C255" s="412" t="s">
        <v>1145</v>
      </c>
      <c r="D255" s="106" t="s">
        <v>0</v>
      </c>
      <c r="E255" s="103" t="s">
        <v>803</v>
      </c>
      <c r="F255" s="105" t="s">
        <v>30</v>
      </c>
      <c r="G255" s="105" t="s">
        <v>24</v>
      </c>
      <c r="H255" s="422">
        <v>500000</v>
      </c>
      <c r="I255" s="105" t="s">
        <v>40</v>
      </c>
      <c r="J255" s="451">
        <v>45512</v>
      </c>
      <c r="K255" s="451">
        <f t="shared" si="30"/>
        <v>45517</v>
      </c>
      <c r="L255" s="451">
        <f t="shared" ref="L255:L262" si="50">K255+14</f>
        <v>45531</v>
      </c>
      <c r="M255" s="451">
        <f t="shared" ref="M255:M262" si="51">L255+5</f>
        <v>45536</v>
      </c>
      <c r="N255" s="451">
        <f t="shared" si="33"/>
        <v>45539</v>
      </c>
      <c r="O255" s="451" t="s">
        <v>33</v>
      </c>
      <c r="P255" s="451" t="s">
        <v>33</v>
      </c>
      <c r="Q255" s="451" t="s">
        <v>33</v>
      </c>
      <c r="R255" s="451">
        <f t="shared" si="31"/>
        <v>45544</v>
      </c>
      <c r="S255" s="451">
        <f t="shared" si="32"/>
        <v>45549</v>
      </c>
      <c r="T255" s="432"/>
      <c r="U255" s="432"/>
    </row>
    <row r="256" spans="1:21" ht="19.5" customHeight="1" x14ac:dyDescent="0.35">
      <c r="A256" s="386">
        <v>249</v>
      </c>
      <c r="B256" s="105" t="s">
        <v>495</v>
      </c>
      <c r="C256" s="412" t="s">
        <v>1146</v>
      </c>
      <c r="D256" s="106" t="s">
        <v>0</v>
      </c>
      <c r="E256" s="103" t="s">
        <v>803</v>
      </c>
      <c r="F256" s="105" t="s">
        <v>30</v>
      </c>
      <c r="G256" s="105" t="s">
        <v>24</v>
      </c>
      <c r="H256" s="422">
        <v>50000</v>
      </c>
      <c r="I256" s="105" t="s">
        <v>40</v>
      </c>
      <c r="J256" s="451">
        <v>45538</v>
      </c>
      <c r="K256" s="451">
        <f t="shared" si="30"/>
        <v>45543</v>
      </c>
      <c r="L256" s="451">
        <f t="shared" si="50"/>
        <v>45557</v>
      </c>
      <c r="M256" s="451">
        <f t="shared" si="51"/>
        <v>45562</v>
      </c>
      <c r="N256" s="451">
        <f t="shared" si="33"/>
        <v>45565</v>
      </c>
      <c r="O256" s="451" t="s">
        <v>33</v>
      </c>
      <c r="P256" s="451" t="s">
        <v>33</v>
      </c>
      <c r="Q256" s="451" t="s">
        <v>33</v>
      </c>
      <c r="R256" s="451">
        <f t="shared" si="31"/>
        <v>45570</v>
      </c>
      <c r="S256" s="451">
        <f t="shared" si="32"/>
        <v>45575</v>
      </c>
      <c r="T256" s="432"/>
      <c r="U256" s="432"/>
    </row>
    <row r="257" spans="1:21" ht="22.5" customHeight="1" x14ac:dyDescent="0.35">
      <c r="A257" s="106">
        <v>250</v>
      </c>
      <c r="B257" s="105" t="s">
        <v>736</v>
      </c>
      <c r="C257" s="412" t="s">
        <v>1147</v>
      </c>
      <c r="D257" s="106" t="s">
        <v>0</v>
      </c>
      <c r="E257" s="103" t="s">
        <v>803</v>
      </c>
      <c r="F257" s="105" t="s">
        <v>30</v>
      </c>
      <c r="G257" s="105" t="s">
        <v>24</v>
      </c>
      <c r="H257" s="422">
        <v>36000</v>
      </c>
      <c r="I257" s="105" t="s">
        <v>655</v>
      </c>
      <c r="J257" s="451">
        <v>45555</v>
      </c>
      <c r="K257" s="451">
        <f t="shared" si="30"/>
        <v>45560</v>
      </c>
      <c r="L257" s="451">
        <f t="shared" si="50"/>
        <v>45574</v>
      </c>
      <c r="M257" s="451">
        <f t="shared" si="51"/>
        <v>45579</v>
      </c>
      <c r="N257" s="451">
        <f t="shared" si="33"/>
        <v>45582</v>
      </c>
      <c r="O257" s="451" t="s">
        <v>33</v>
      </c>
      <c r="P257" s="451" t="s">
        <v>33</v>
      </c>
      <c r="Q257" s="451" t="s">
        <v>33</v>
      </c>
      <c r="R257" s="451">
        <f t="shared" si="31"/>
        <v>45587</v>
      </c>
      <c r="S257" s="451">
        <f t="shared" si="32"/>
        <v>45592</v>
      </c>
      <c r="T257" s="432"/>
      <c r="U257" s="432"/>
    </row>
    <row r="258" spans="1:21" ht="21" customHeight="1" x14ac:dyDescent="0.35">
      <c r="A258" s="386">
        <v>251</v>
      </c>
      <c r="B258" s="105" t="s">
        <v>738</v>
      </c>
      <c r="C258" s="412" t="s">
        <v>1148</v>
      </c>
      <c r="D258" s="106" t="s">
        <v>0</v>
      </c>
      <c r="E258" s="103" t="s">
        <v>803</v>
      </c>
      <c r="F258" s="105" t="s">
        <v>30</v>
      </c>
      <c r="G258" s="105" t="s">
        <v>24</v>
      </c>
      <c r="H258" s="422">
        <v>586600</v>
      </c>
      <c r="I258" s="105" t="s">
        <v>32</v>
      </c>
      <c r="J258" s="451">
        <v>45391</v>
      </c>
      <c r="K258" s="451">
        <f t="shared" si="30"/>
        <v>45396</v>
      </c>
      <c r="L258" s="451">
        <f t="shared" si="50"/>
        <v>45410</v>
      </c>
      <c r="M258" s="451">
        <f t="shared" si="51"/>
        <v>45415</v>
      </c>
      <c r="N258" s="451">
        <f t="shared" si="33"/>
        <v>45418</v>
      </c>
      <c r="O258" s="451" t="s">
        <v>33</v>
      </c>
      <c r="P258" s="451" t="s">
        <v>33</v>
      </c>
      <c r="Q258" s="451" t="s">
        <v>33</v>
      </c>
      <c r="R258" s="451">
        <f t="shared" si="31"/>
        <v>45423</v>
      </c>
      <c r="S258" s="451">
        <f t="shared" si="32"/>
        <v>45428</v>
      </c>
      <c r="T258" s="432"/>
      <c r="U258" s="432"/>
    </row>
    <row r="259" spans="1:21" ht="33.75" customHeight="1" x14ac:dyDescent="0.35">
      <c r="A259" s="106">
        <v>252</v>
      </c>
      <c r="B259" s="105" t="s">
        <v>740</v>
      </c>
      <c r="C259" s="412" t="s">
        <v>1149</v>
      </c>
      <c r="D259" s="106" t="s">
        <v>0</v>
      </c>
      <c r="E259" s="103" t="s">
        <v>803</v>
      </c>
      <c r="F259" s="105" t="s">
        <v>30</v>
      </c>
      <c r="G259" s="105" t="s">
        <v>24</v>
      </c>
      <c r="H259" s="422">
        <v>10728</v>
      </c>
      <c r="I259" s="105" t="s">
        <v>37</v>
      </c>
      <c r="J259" s="451">
        <v>45398</v>
      </c>
      <c r="K259" s="451">
        <f t="shared" si="30"/>
        <v>45403</v>
      </c>
      <c r="L259" s="451">
        <f t="shared" si="50"/>
        <v>45417</v>
      </c>
      <c r="M259" s="451">
        <f t="shared" si="51"/>
        <v>45422</v>
      </c>
      <c r="N259" s="451">
        <f t="shared" si="33"/>
        <v>45425</v>
      </c>
      <c r="O259" s="451" t="s">
        <v>33</v>
      </c>
      <c r="P259" s="451" t="s">
        <v>33</v>
      </c>
      <c r="Q259" s="451" t="s">
        <v>33</v>
      </c>
      <c r="R259" s="451">
        <f t="shared" si="31"/>
        <v>45430</v>
      </c>
      <c r="S259" s="451">
        <f t="shared" si="32"/>
        <v>45435</v>
      </c>
      <c r="T259" s="432"/>
      <c r="U259" s="432"/>
    </row>
    <row r="260" spans="1:21" ht="24.75" customHeight="1" x14ac:dyDescent="0.35">
      <c r="A260" s="386">
        <v>253</v>
      </c>
      <c r="B260" s="105" t="s">
        <v>741</v>
      </c>
      <c r="C260" s="412" t="s">
        <v>1150</v>
      </c>
      <c r="D260" s="106" t="s">
        <v>0</v>
      </c>
      <c r="E260" s="103" t="s">
        <v>803</v>
      </c>
      <c r="F260" s="105" t="s">
        <v>30</v>
      </c>
      <c r="G260" s="105" t="s">
        <v>24</v>
      </c>
      <c r="H260" s="422">
        <v>36000</v>
      </c>
      <c r="I260" s="105" t="s">
        <v>655</v>
      </c>
      <c r="J260" s="451">
        <v>45398</v>
      </c>
      <c r="K260" s="451">
        <f t="shared" si="30"/>
        <v>45403</v>
      </c>
      <c r="L260" s="451">
        <f t="shared" si="50"/>
        <v>45417</v>
      </c>
      <c r="M260" s="451">
        <f t="shared" si="51"/>
        <v>45422</v>
      </c>
      <c r="N260" s="451">
        <f t="shared" si="33"/>
        <v>45425</v>
      </c>
      <c r="O260" s="451" t="s">
        <v>33</v>
      </c>
      <c r="P260" s="451" t="s">
        <v>33</v>
      </c>
      <c r="Q260" s="451" t="s">
        <v>33</v>
      </c>
      <c r="R260" s="451">
        <f t="shared" si="31"/>
        <v>45430</v>
      </c>
      <c r="S260" s="451">
        <f t="shared" si="32"/>
        <v>45435</v>
      </c>
      <c r="T260" s="432"/>
      <c r="U260" s="432"/>
    </row>
    <row r="261" spans="1:21" ht="27" customHeight="1" x14ac:dyDescent="0.35">
      <c r="A261" s="106">
        <v>254</v>
      </c>
      <c r="B261" s="105" t="s">
        <v>742</v>
      </c>
      <c r="C261" s="412" t="s">
        <v>1151</v>
      </c>
      <c r="D261" s="106" t="s">
        <v>0</v>
      </c>
      <c r="E261" s="103" t="s">
        <v>803</v>
      </c>
      <c r="F261" s="105" t="s">
        <v>30</v>
      </c>
      <c r="G261" s="105" t="s">
        <v>24</v>
      </c>
      <c r="H261" s="422">
        <v>586600</v>
      </c>
      <c r="I261" s="105" t="s">
        <v>32</v>
      </c>
      <c r="J261" s="451">
        <v>45415</v>
      </c>
      <c r="K261" s="451">
        <f t="shared" si="30"/>
        <v>45420</v>
      </c>
      <c r="L261" s="451">
        <f t="shared" si="50"/>
        <v>45434</v>
      </c>
      <c r="M261" s="451">
        <f t="shared" si="51"/>
        <v>45439</v>
      </c>
      <c r="N261" s="451">
        <f t="shared" si="33"/>
        <v>45442</v>
      </c>
      <c r="O261" s="451" t="s">
        <v>33</v>
      </c>
      <c r="P261" s="451" t="s">
        <v>33</v>
      </c>
      <c r="Q261" s="451" t="s">
        <v>33</v>
      </c>
      <c r="R261" s="451">
        <f t="shared" si="31"/>
        <v>45447</v>
      </c>
      <c r="S261" s="451">
        <f t="shared" si="32"/>
        <v>45452</v>
      </c>
      <c r="T261" s="432"/>
      <c r="U261" s="432"/>
    </row>
    <row r="262" spans="1:21" ht="19.5" customHeight="1" x14ac:dyDescent="0.35">
      <c r="A262" s="386">
        <v>255</v>
      </c>
      <c r="B262" s="105" t="s">
        <v>743</v>
      </c>
      <c r="C262" s="412" t="s">
        <v>1152</v>
      </c>
      <c r="D262" s="106" t="s">
        <v>0</v>
      </c>
      <c r="E262" s="103" t="s">
        <v>803</v>
      </c>
      <c r="F262" s="105" t="s">
        <v>30</v>
      </c>
      <c r="G262" s="105" t="s">
        <v>24</v>
      </c>
      <c r="H262" s="422">
        <v>36000</v>
      </c>
      <c r="I262" s="105" t="s">
        <v>655</v>
      </c>
      <c r="J262" s="451">
        <v>45422</v>
      </c>
      <c r="K262" s="451">
        <f t="shared" si="30"/>
        <v>45427</v>
      </c>
      <c r="L262" s="451">
        <f t="shared" si="50"/>
        <v>45441</v>
      </c>
      <c r="M262" s="451">
        <f t="shared" si="51"/>
        <v>45446</v>
      </c>
      <c r="N262" s="451">
        <f t="shared" si="33"/>
        <v>45449</v>
      </c>
      <c r="O262" s="451" t="s">
        <v>33</v>
      </c>
      <c r="P262" s="451" t="s">
        <v>33</v>
      </c>
      <c r="Q262" s="451" t="s">
        <v>33</v>
      </c>
      <c r="R262" s="451">
        <f t="shared" si="31"/>
        <v>45454</v>
      </c>
      <c r="S262" s="451">
        <f t="shared" si="32"/>
        <v>45459</v>
      </c>
      <c r="T262" s="432"/>
      <c r="U262" s="432"/>
    </row>
    <row r="263" spans="1:21" ht="28.5" customHeight="1" x14ac:dyDescent="0.35">
      <c r="A263" s="106">
        <v>256</v>
      </c>
      <c r="B263" s="105" t="s">
        <v>744</v>
      </c>
      <c r="C263" s="412" t="s">
        <v>1153</v>
      </c>
      <c r="D263" s="106" t="s">
        <v>0</v>
      </c>
      <c r="E263" s="103" t="s">
        <v>803</v>
      </c>
      <c r="F263" s="105" t="s">
        <v>30</v>
      </c>
      <c r="G263" s="105" t="s">
        <v>24</v>
      </c>
      <c r="H263" s="422">
        <v>300000</v>
      </c>
      <c r="I263" s="105" t="s">
        <v>1124</v>
      </c>
      <c r="J263" s="451">
        <v>45462</v>
      </c>
      <c r="K263" s="451">
        <f t="shared" si="30"/>
        <v>45467</v>
      </c>
      <c r="L263" s="451">
        <f>K263+10</f>
        <v>45477</v>
      </c>
      <c r="M263" s="451">
        <f>L263+3</f>
        <v>45480</v>
      </c>
      <c r="N263" s="451">
        <f t="shared" si="33"/>
        <v>45483</v>
      </c>
      <c r="O263" s="451" t="s">
        <v>33</v>
      </c>
      <c r="P263" s="451" t="s">
        <v>33</v>
      </c>
      <c r="Q263" s="451" t="s">
        <v>33</v>
      </c>
      <c r="R263" s="451">
        <f t="shared" si="31"/>
        <v>45488</v>
      </c>
      <c r="S263" s="451">
        <f t="shared" si="32"/>
        <v>45493</v>
      </c>
      <c r="T263" s="432"/>
      <c r="U263" s="432"/>
    </row>
    <row r="264" spans="1:21" ht="35.25" customHeight="1" x14ac:dyDescent="0.35">
      <c r="A264" s="386">
        <v>257</v>
      </c>
      <c r="B264" s="105" t="s">
        <v>746</v>
      </c>
      <c r="C264" s="412" t="s">
        <v>1154</v>
      </c>
      <c r="D264" s="106" t="s">
        <v>0</v>
      </c>
      <c r="E264" s="103" t="s">
        <v>803</v>
      </c>
      <c r="F264" s="105" t="s">
        <v>30</v>
      </c>
      <c r="G264" s="105" t="s">
        <v>24</v>
      </c>
      <c r="H264" s="422">
        <v>400000</v>
      </c>
      <c r="I264" s="105" t="s">
        <v>1124</v>
      </c>
      <c r="J264" s="451">
        <v>45476</v>
      </c>
      <c r="K264" s="451">
        <f t="shared" si="30"/>
        <v>45481</v>
      </c>
      <c r="L264" s="451">
        <f>K264+10</f>
        <v>45491</v>
      </c>
      <c r="M264" s="451">
        <f>L264+3</f>
        <v>45494</v>
      </c>
      <c r="N264" s="451">
        <f t="shared" si="33"/>
        <v>45497</v>
      </c>
      <c r="O264" s="451" t="s">
        <v>33</v>
      </c>
      <c r="P264" s="451" t="s">
        <v>33</v>
      </c>
      <c r="Q264" s="451" t="s">
        <v>33</v>
      </c>
      <c r="R264" s="451">
        <f t="shared" si="31"/>
        <v>45502</v>
      </c>
      <c r="S264" s="451">
        <f t="shared" si="32"/>
        <v>45507</v>
      </c>
      <c r="T264" s="432"/>
      <c r="U264" s="432"/>
    </row>
    <row r="265" spans="1:21" ht="33" customHeight="1" x14ac:dyDescent="0.35">
      <c r="A265" s="106">
        <v>258</v>
      </c>
      <c r="B265" s="105" t="s">
        <v>748</v>
      </c>
      <c r="C265" s="412" t="s">
        <v>1155</v>
      </c>
      <c r="D265" s="106" t="s">
        <v>0</v>
      </c>
      <c r="E265" s="103" t="s">
        <v>803</v>
      </c>
      <c r="F265" s="105" t="s">
        <v>30</v>
      </c>
      <c r="G265" s="105" t="s">
        <v>24</v>
      </c>
      <c r="H265" s="422">
        <v>10728</v>
      </c>
      <c r="I265" s="105" t="s">
        <v>37</v>
      </c>
      <c r="J265" s="451">
        <v>45476</v>
      </c>
      <c r="K265" s="451">
        <f t="shared" si="30"/>
        <v>45481</v>
      </c>
      <c r="L265" s="451">
        <f>K265+10</f>
        <v>45491</v>
      </c>
      <c r="M265" s="451">
        <f>L265+3</f>
        <v>45494</v>
      </c>
      <c r="N265" s="451">
        <f t="shared" si="33"/>
        <v>45497</v>
      </c>
      <c r="O265" s="451" t="s">
        <v>33</v>
      </c>
      <c r="P265" s="451" t="s">
        <v>33</v>
      </c>
      <c r="Q265" s="451" t="s">
        <v>33</v>
      </c>
      <c r="R265" s="451">
        <f t="shared" si="31"/>
        <v>45502</v>
      </c>
      <c r="S265" s="451">
        <f t="shared" si="32"/>
        <v>45507</v>
      </c>
      <c r="T265" s="432"/>
      <c r="U265" s="432"/>
    </row>
    <row r="266" spans="1:21" ht="32.25" customHeight="1" x14ac:dyDescent="0.35">
      <c r="A266" s="386">
        <v>259</v>
      </c>
      <c r="B266" s="105" t="s">
        <v>749</v>
      </c>
      <c r="C266" s="412" t="s">
        <v>1156</v>
      </c>
      <c r="D266" s="106" t="s">
        <v>0</v>
      </c>
      <c r="E266" s="103" t="s">
        <v>803</v>
      </c>
      <c r="F266" s="105" t="s">
        <v>30</v>
      </c>
      <c r="G266" s="105" t="s">
        <v>24</v>
      </c>
      <c r="H266" s="422">
        <v>586600</v>
      </c>
      <c r="I266" s="105" t="s">
        <v>32</v>
      </c>
      <c r="J266" s="451">
        <v>45540</v>
      </c>
      <c r="K266" s="451">
        <f t="shared" si="30"/>
        <v>45545</v>
      </c>
      <c r="L266" s="451">
        <f t="shared" ref="L266:L295" si="52">K266+14</f>
        <v>45559</v>
      </c>
      <c r="M266" s="451">
        <f t="shared" ref="M266:M295" si="53">L266+5</f>
        <v>45564</v>
      </c>
      <c r="N266" s="451">
        <f t="shared" si="33"/>
        <v>45567</v>
      </c>
      <c r="O266" s="451" t="s">
        <v>33</v>
      </c>
      <c r="P266" s="451" t="s">
        <v>33</v>
      </c>
      <c r="Q266" s="451" t="s">
        <v>33</v>
      </c>
      <c r="R266" s="451">
        <f t="shared" si="31"/>
        <v>45572</v>
      </c>
      <c r="S266" s="451">
        <f t="shared" si="32"/>
        <v>45577</v>
      </c>
      <c r="T266" s="432"/>
      <c r="U266" s="432"/>
    </row>
    <row r="267" spans="1:21" ht="34.5" customHeight="1" x14ac:dyDescent="0.35">
      <c r="A267" s="106">
        <v>260</v>
      </c>
      <c r="B267" s="105" t="s">
        <v>751</v>
      </c>
      <c r="C267" s="412" t="s">
        <v>1157</v>
      </c>
      <c r="D267" s="106" t="s">
        <v>0</v>
      </c>
      <c r="E267" s="103" t="s">
        <v>803</v>
      </c>
      <c r="F267" s="105" t="s">
        <v>30</v>
      </c>
      <c r="G267" s="105" t="s">
        <v>24</v>
      </c>
      <c r="H267" s="422">
        <v>41124</v>
      </c>
      <c r="I267" s="105" t="s">
        <v>37</v>
      </c>
      <c r="J267" s="451">
        <v>45568</v>
      </c>
      <c r="K267" s="451">
        <f t="shared" si="30"/>
        <v>45573</v>
      </c>
      <c r="L267" s="451">
        <f t="shared" si="52"/>
        <v>45587</v>
      </c>
      <c r="M267" s="451">
        <f t="shared" si="53"/>
        <v>45592</v>
      </c>
      <c r="N267" s="451">
        <f t="shared" si="33"/>
        <v>45595</v>
      </c>
      <c r="O267" s="451" t="s">
        <v>33</v>
      </c>
      <c r="P267" s="451" t="s">
        <v>33</v>
      </c>
      <c r="Q267" s="451" t="s">
        <v>33</v>
      </c>
      <c r="R267" s="451">
        <f t="shared" si="31"/>
        <v>45600</v>
      </c>
      <c r="S267" s="451">
        <f t="shared" si="32"/>
        <v>45605</v>
      </c>
      <c r="T267" s="432"/>
      <c r="U267" s="432"/>
    </row>
    <row r="268" spans="1:21" ht="30" customHeight="1" x14ac:dyDescent="0.35">
      <c r="A268" s="386">
        <v>261</v>
      </c>
      <c r="B268" s="105" t="s">
        <v>753</v>
      </c>
      <c r="C268" s="412" t="s">
        <v>1158</v>
      </c>
      <c r="D268" s="106" t="s">
        <v>0</v>
      </c>
      <c r="E268" s="103" t="s">
        <v>803</v>
      </c>
      <c r="F268" s="105" t="s">
        <v>30</v>
      </c>
      <c r="G268" s="105" t="s">
        <v>24</v>
      </c>
      <c r="H268" s="422">
        <v>10728</v>
      </c>
      <c r="I268" s="105" t="s">
        <v>37</v>
      </c>
      <c r="J268" s="451">
        <v>45568</v>
      </c>
      <c r="K268" s="451">
        <f t="shared" si="30"/>
        <v>45573</v>
      </c>
      <c r="L268" s="451">
        <f t="shared" si="52"/>
        <v>45587</v>
      </c>
      <c r="M268" s="451">
        <f t="shared" si="53"/>
        <v>45592</v>
      </c>
      <c r="N268" s="451">
        <f t="shared" si="33"/>
        <v>45595</v>
      </c>
      <c r="O268" s="451" t="s">
        <v>33</v>
      </c>
      <c r="P268" s="451" t="s">
        <v>33</v>
      </c>
      <c r="Q268" s="451" t="s">
        <v>33</v>
      </c>
      <c r="R268" s="451">
        <f t="shared" si="31"/>
        <v>45600</v>
      </c>
      <c r="S268" s="451">
        <f t="shared" si="32"/>
        <v>45605</v>
      </c>
      <c r="T268" s="432"/>
      <c r="U268" s="432"/>
    </row>
    <row r="269" spans="1:21" ht="34.5" customHeight="1" x14ac:dyDescent="0.35">
      <c r="A269" s="106">
        <v>262</v>
      </c>
      <c r="B269" s="105" t="s">
        <v>1159</v>
      </c>
      <c r="C269" s="412" t="s">
        <v>1160</v>
      </c>
      <c r="D269" s="106" t="s">
        <v>0</v>
      </c>
      <c r="E269" s="103" t="s">
        <v>803</v>
      </c>
      <c r="F269" s="105" t="s">
        <v>30</v>
      </c>
      <c r="G269" s="105" t="s">
        <v>24</v>
      </c>
      <c r="H269" s="422">
        <v>10000</v>
      </c>
      <c r="I269" s="105" t="s">
        <v>64</v>
      </c>
      <c r="J269" s="451">
        <v>45398</v>
      </c>
      <c r="K269" s="451">
        <f t="shared" si="30"/>
        <v>45403</v>
      </c>
      <c r="L269" s="451">
        <f t="shared" si="52"/>
        <v>45417</v>
      </c>
      <c r="M269" s="451">
        <f t="shared" si="53"/>
        <v>45422</v>
      </c>
      <c r="N269" s="451">
        <f t="shared" si="33"/>
        <v>45425</v>
      </c>
      <c r="O269" s="451" t="s">
        <v>33</v>
      </c>
      <c r="P269" s="451" t="s">
        <v>33</v>
      </c>
      <c r="Q269" s="451" t="s">
        <v>33</v>
      </c>
      <c r="R269" s="451">
        <f t="shared" si="31"/>
        <v>45430</v>
      </c>
      <c r="S269" s="451">
        <f t="shared" si="32"/>
        <v>45435</v>
      </c>
      <c r="T269" s="432"/>
      <c r="U269" s="432"/>
    </row>
    <row r="270" spans="1:21" ht="26.25" customHeight="1" x14ac:dyDescent="0.35">
      <c r="A270" s="386">
        <v>263</v>
      </c>
      <c r="B270" s="105" t="s">
        <v>1161</v>
      </c>
      <c r="C270" s="412" t="s">
        <v>1162</v>
      </c>
      <c r="D270" s="106" t="s">
        <v>0</v>
      </c>
      <c r="E270" s="103" t="s">
        <v>803</v>
      </c>
      <c r="F270" s="105" t="s">
        <v>30</v>
      </c>
      <c r="G270" s="105" t="s">
        <v>24</v>
      </c>
      <c r="H270" s="422">
        <v>5000</v>
      </c>
      <c r="I270" s="105" t="s">
        <v>64</v>
      </c>
      <c r="J270" s="451">
        <v>45398</v>
      </c>
      <c r="K270" s="451">
        <f t="shared" si="30"/>
        <v>45403</v>
      </c>
      <c r="L270" s="451">
        <f t="shared" si="52"/>
        <v>45417</v>
      </c>
      <c r="M270" s="451">
        <f t="shared" si="53"/>
        <v>45422</v>
      </c>
      <c r="N270" s="451">
        <f t="shared" si="33"/>
        <v>45425</v>
      </c>
      <c r="O270" s="451" t="s">
        <v>33</v>
      </c>
      <c r="P270" s="451" t="s">
        <v>33</v>
      </c>
      <c r="Q270" s="451" t="s">
        <v>33</v>
      </c>
      <c r="R270" s="451">
        <f t="shared" si="31"/>
        <v>45430</v>
      </c>
      <c r="S270" s="451">
        <f t="shared" si="32"/>
        <v>45435</v>
      </c>
      <c r="T270" s="432"/>
      <c r="U270" s="432"/>
    </row>
    <row r="271" spans="1:21" ht="26.25" customHeight="1" x14ac:dyDescent="0.35">
      <c r="A271" s="106">
        <v>264</v>
      </c>
      <c r="B271" s="105" t="str">
        <f>Communication!D16</f>
        <v>Regional Advocates and ambassadors consultations</v>
      </c>
      <c r="C271" s="412" t="s">
        <v>1163</v>
      </c>
      <c r="D271" s="106"/>
      <c r="E271" s="103" t="s">
        <v>803</v>
      </c>
      <c r="F271" s="105" t="s">
        <v>30</v>
      </c>
      <c r="G271" s="105" t="s">
        <v>24</v>
      </c>
      <c r="H271" s="422">
        <f>Communication!I16</f>
        <v>100000</v>
      </c>
      <c r="I271" s="433" t="str">
        <f>Communication!J16</f>
        <v>Member States</v>
      </c>
      <c r="J271" s="451">
        <v>45396</v>
      </c>
      <c r="K271" s="451">
        <f t="shared" si="30"/>
        <v>45401</v>
      </c>
      <c r="L271" s="451">
        <f t="shared" si="52"/>
        <v>45415</v>
      </c>
      <c r="M271" s="451">
        <f t="shared" si="53"/>
        <v>45420</v>
      </c>
      <c r="N271" s="451">
        <f t="shared" si="33"/>
        <v>45423</v>
      </c>
      <c r="O271" s="451" t="s">
        <v>33</v>
      </c>
      <c r="P271" s="451" t="s">
        <v>33</v>
      </c>
      <c r="Q271" s="451" t="s">
        <v>33</v>
      </c>
      <c r="R271" s="451">
        <f t="shared" si="31"/>
        <v>45428</v>
      </c>
      <c r="S271" s="451">
        <f t="shared" si="32"/>
        <v>45433</v>
      </c>
      <c r="T271" s="432"/>
      <c r="U271" s="432"/>
    </row>
    <row r="272" spans="1:21" ht="26.25" customHeight="1" x14ac:dyDescent="0.35">
      <c r="A272" s="386">
        <v>265</v>
      </c>
      <c r="B272" s="105" t="str">
        <f>Communication!D17</f>
        <v>CSO and Youth Engagements on AfCFTA Communications products (Workshops, meetings, competitions)</v>
      </c>
      <c r="C272" s="412" t="s">
        <v>1164</v>
      </c>
      <c r="D272" s="106"/>
      <c r="E272" s="103" t="s">
        <v>803</v>
      </c>
      <c r="F272" s="105" t="s">
        <v>30</v>
      </c>
      <c r="G272" s="105" t="s">
        <v>24</v>
      </c>
      <c r="H272" s="422">
        <f>Communication!I17</f>
        <v>50000</v>
      </c>
      <c r="I272" s="433" t="str">
        <f>Communication!J17</f>
        <v>Member States</v>
      </c>
      <c r="J272" s="451">
        <v>45413</v>
      </c>
      <c r="K272" s="451">
        <f t="shared" si="30"/>
        <v>45418</v>
      </c>
      <c r="L272" s="451">
        <f t="shared" si="52"/>
        <v>45432</v>
      </c>
      <c r="M272" s="451">
        <f t="shared" si="53"/>
        <v>45437</v>
      </c>
      <c r="N272" s="451">
        <f t="shared" si="33"/>
        <v>45440</v>
      </c>
      <c r="O272" s="451" t="s">
        <v>33</v>
      </c>
      <c r="P272" s="451" t="s">
        <v>33</v>
      </c>
      <c r="Q272" s="451" t="s">
        <v>33</v>
      </c>
      <c r="R272" s="451">
        <f t="shared" si="31"/>
        <v>45445</v>
      </c>
      <c r="S272" s="451">
        <f t="shared" si="32"/>
        <v>45450</v>
      </c>
      <c r="T272" s="432"/>
      <c r="U272" s="432"/>
    </row>
    <row r="273" spans="1:21" ht="26.25" customHeight="1" x14ac:dyDescent="0.35">
      <c r="A273" s="106">
        <v>266</v>
      </c>
      <c r="B273" s="105" t="str">
        <f>Communication!D18</f>
        <v>Digital Media Campaigns and programmes</v>
      </c>
      <c r="C273" s="412" t="s">
        <v>1165</v>
      </c>
      <c r="D273" s="106"/>
      <c r="E273" s="103" t="s">
        <v>803</v>
      </c>
      <c r="F273" s="105" t="s">
        <v>30</v>
      </c>
      <c r="G273" s="105" t="s">
        <v>24</v>
      </c>
      <c r="H273" s="422">
        <f>Communication!I18</f>
        <v>90000</v>
      </c>
      <c r="I273" s="433" t="str">
        <f>Communication!J18</f>
        <v>Member States</v>
      </c>
      <c r="J273" s="451">
        <v>45389</v>
      </c>
      <c r="K273" s="451">
        <f t="shared" si="30"/>
        <v>45394</v>
      </c>
      <c r="L273" s="451">
        <f t="shared" si="52"/>
        <v>45408</v>
      </c>
      <c r="M273" s="451">
        <f t="shared" si="53"/>
        <v>45413</v>
      </c>
      <c r="N273" s="451">
        <f t="shared" si="33"/>
        <v>45416</v>
      </c>
      <c r="O273" s="451" t="s">
        <v>33</v>
      </c>
      <c r="P273" s="451" t="s">
        <v>33</v>
      </c>
      <c r="Q273" s="451" t="s">
        <v>33</v>
      </c>
      <c r="R273" s="451">
        <f t="shared" si="31"/>
        <v>45421</v>
      </c>
      <c r="S273" s="451">
        <f t="shared" si="32"/>
        <v>45426</v>
      </c>
      <c r="T273" s="432"/>
      <c r="U273" s="432"/>
    </row>
    <row r="274" spans="1:21" ht="26.25" customHeight="1" x14ac:dyDescent="0.35">
      <c r="A274" s="386">
        <v>267</v>
      </c>
      <c r="B274" s="105" t="str">
        <f>Communication!D19</f>
        <v>Production of AfCFTA mobile apps and digital management platforms</v>
      </c>
      <c r="C274" s="412" t="s">
        <v>1166</v>
      </c>
      <c r="D274" s="106"/>
      <c r="E274" s="103" t="s">
        <v>803</v>
      </c>
      <c r="F274" s="105" t="s">
        <v>30</v>
      </c>
      <c r="G274" s="105" t="s">
        <v>24</v>
      </c>
      <c r="H274" s="422">
        <f>Communication!I19</f>
        <v>60000</v>
      </c>
      <c r="I274" s="433" t="str">
        <f>Communication!J19</f>
        <v>Member States</v>
      </c>
      <c r="J274" s="451">
        <v>45389</v>
      </c>
      <c r="K274" s="451">
        <f t="shared" si="30"/>
        <v>45394</v>
      </c>
      <c r="L274" s="451">
        <f t="shared" si="52"/>
        <v>45408</v>
      </c>
      <c r="M274" s="451">
        <f t="shared" si="53"/>
        <v>45413</v>
      </c>
      <c r="N274" s="451">
        <f t="shared" si="33"/>
        <v>45416</v>
      </c>
      <c r="O274" s="451" t="s">
        <v>33</v>
      </c>
      <c r="P274" s="451" t="s">
        <v>33</v>
      </c>
      <c r="Q274" s="451" t="s">
        <v>33</v>
      </c>
      <c r="R274" s="451">
        <f t="shared" si="31"/>
        <v>45421</v>
      </c>
      <c r="S274" s="451">
        <f t="shared" si="32"/>
        <v>45426</v>
      </c>
      <c r="T274" s="432"/>
      <c r="U274" s="432"/>
    </row>
    <row r="275" spans="1:21" ht="26.25" customHeight="1" x14ac:dyDescent="0.35">
      <c r="A275" s="106">
        <v>268</v>
      </c>
      <c r="B275" s="105" t="str">
        <f>Communication!D20</f>
        <v>Digital platfoms advertorial (verification, Google ad space, hosting rights, SEO, ad boosting etc.)</v>
      </c>
      <c r="C275" s="412" t="s">
        <v>1167</v>
      </c>
      <c r="D275" s="106"/>
      <c r="E275" s="103" t="s">
        <v>803</v>
      </c>
      <c r="F275" s="105" t="s">
        <v>30</v>
      </c>
      <c r="G275" s="105" t="s">
        <v>24</v>
      </c>
      <c r="H275" s="422">
        <f>Communication!I20</f>
        <v>30000</v>
      </c>
      <c r="I275" s="433" t="str">
        <f>Communication!J20</f>
        <v>Member States</v>
      </c>
      <c r="J275" s="451">
        <v>45417</v>
      </c>
      <c r="K275" s="451">
        <f t="shared" si="30"/>
        <v>45422</v>
      </c>
      <c r="L275" s="451">
        <f t="shared" si="52"/>
        <v>45436</v>
      </c>
      <c r="M275" s="451">
        <f t="shared" si="53"/>
        <v>45441</v>
      </c>
      <c r="N275" s="451">
        <f t="shared" si="33"/>
        <v>45444</v>
      </c>
      <c r="O275" s="451" t="s">
        <v>33</v>
      </c>
      <c r="P275" s="451" t="s">
        <v>33</v>
      </c>
      <c r="Q275" s="451" t="s">
        <v>33</v>
      </c>
      <c r="R275" s="451">
        <f t="shared" si="31"/>
        <v>45449</v>
      </c>
      <c r="S275" s="451">
        <f t="shared" si="32"/>
        <v>45454</v>
      </c>
      <c r="T275" s="432"/>
      <c r="U275" s="432"/>
    </row>
    <row r="276" spans="1:21" ht="26.25" customHeight="1" x14ac:dyDescent="0.35">
      <c r="A276" s="386">
        <v>269</v>
      </c>
      <c r="B276" s="105" t="str">
        <f>Communication!D21</f>
        <v>Events management tools</v>
      </c>
      <c r="C276" s="412" t="s">
        <v>1168</v>
      </c>
      <c r="D276" s="106"/>
      <c r="E276" s="103" t="s">
        <v>803</v>
      </c>
      <c r="F276" s="105" t="s">
        <v>30</v>
      </c>
      <c r="G276" s="105" t="s">
        <v>24</v>
      </c>
      <c r="H276" s="422">
        <f>Communication!I21</f>
        <v>30000</v>
      </c>
      <c r="I276" s="433" t="str">
        <f>Communication!J21</f>
        <v>Member States</v>
      </c>
      <c r="J276" s="451">
        <v>45390</v>
      </c>
      <c r="K276" s="451">
        <f t="shared" si="30"/>
        <v>45395</v>
      </c>
      <c r="L276" s="451">
        <f t="shared" si="52"/>
        <v>45409</v>
      </c>
      <c r="M276" s="451">
        <f t="shared" si="53"/>
        <v>45414</v>
      </c>
      <c r="N276" s="451">
        <f t="shared" si="33"/>
        <v>45417</v>
      </c>
      <c r="O276" s="451" t="s">
        <v>33</v>
      </c>
      <c r="P276" s="451" t="s">
        <v>33</v>
      </c>
      <c r="Q276" s="451" t="s">
        <v>33</v>
      </c>
      <c r="R276" s="451">
        <f t="shared" si="31"/>
        <v>45422</v>
      </c>
      <c r="S276" s="451">
        <f t="shared" si="32"/>
        <v>45427</v>
      </c>
      <c r="T276" s="432"/>
      <c r="U276" s="432"/>
    </row>
    <row r="277" spans="1:21" ht="26.25" customHeight="1" x14ac:dyDescent="0.35">
      <c r="A277" s="106">
        <v>270</v>
      </c>
      <c r="B277" s="105" t="str">
        <f>Communication!D22</f>
        <v>4 Regional advocacy Trade Roadshows for Biashara Afrika</v>
      </c>
      <c r="C277" s="412" t="s">
        <v>1169</v>
      </c>
      <c r="D277" s="106"/>
      <c r="E277" s="103" t="s">
        <v>803</v>
      </c>
      <c r="F277" s="105" t="s">
        <v>30</v>
      </c>
      <c r="G277" s="105" t="s">
        <v>24</v>
      </c>
      <c r="H277" s="422">
        <f>Communication!I22</f>
        <v>200000</v>
      </c>
      <c r="I277" s="433" t="str">
        <f>Communication!J22</f>
        <v>Member States</v>
      </c>
      <c r="J277" s="451">
        <v>45403</v>
      </c>
      <c r="K277" s="451">
        <f t="shared" si="30"/>
        <v>45408</v>
      </c>
      <c r="L277" s="451">
        <f t="shared" si="52"/>
        <v>45422</v>
      </c>
      <c r="M277" s="451">
        <f t="shared" si="53"/>
        <v>45427</v>
      </c>
      <c r="N277" s="451">
        <f t="shared" si="33"/>
        <v>45430</v>
      </c>
      <c r="O277" s="451" t="s">
        <v>33</v>
      </c>
      <c r="P277" s="451" t="s">
        <v>33</v>
      </c>
      <c r="Q277" s="451" t="s">
        <v>33</v>
      </c>
      <c r="R277" s="451">
        <f t="shared" si="31"/>
        <v>45435</v>
      </c>
      <c r="S277" s="451">
        <f t="shared" si="32"/>
        <v>45440</v>
      </c>
      <c r="T277" s="432"/>
      <c r="U277" s="432"/>
    </row>
    <row r="278" spans="1:21" ht="26.25" customHeight="1" x14ac:dyDescent="0.35">
      <c r="A278" s="386">
        <v>271</v>
      </c>
      <c r="B278" s="105" t="str">
        <f>Communication!D23</f>
        <v xml:space="preserve">Media Buying on traditional media platforms (TV, radio, print etc.) and marketing activations to create awareness on the AfCFTA </v>
      </c>
      <c r="C278" s="412" t="s">
        <v>1170</v>
      </c>
      <c r="D278" s="106"/>
      <c r="E278" s="103" t="s">
        <v>803</v>
      </c>
      <c r="F278" s="105" t="s">
        <v>30</v>
      </c>
      <c r="G278" s="105" t="s">
        <v>24</v>
      </c>
      <c r="H278" s="422">
        <f>Communication!I23</f>
        <v>120000</v>
      </c>
      <c r="I278" s="433" t="str">
        <f>Communication!J23</f>
        <v>Member States</v>
      </c>
      <c r="J278" s="451">
        <v>45389</v>
      </c>
      <c r="K278" s="451">
        <f t="shared" si="30"/>
        <v>45394</v>
      </c>
      <c r="L278" s="451">
        <f t="shared" si="52"/>
        <v>45408</v>
      </c>
      <c r="M278" s="451">
        <f t="shared" si="53"/>
        <v>45413</v>
      </c>
      <c r="N278" s="451">
        <f t="shared" si="33"/>
        <v>45416</v>
      </c>
      <c r="O278" s="451" t="s">
        <v>33</v>
      </c>
      <c r="P278" s="451" t="s">
        <v>33</v>
      </c>
      <c r="Q278" s="451" t="s">
        <v>33</v>
      </c>
      <c r="R278" s="451">
        <f t="shared" si="31"/>
        <v>45421</v>
      </c>
      <c r="S278" s="451">
        <f t="shared" si="32"/>
        <v>45426</v>
      </c>
      <c r="T278" s="432"/>
      <c r="U278" s="432"/>
    </row>
    <row r="279" spans="1:21" ht="48.75" customHeight="1" x14ac:dyDescent="0.35">
      <c r="A279" s="106">
        <v>272</v>
      </c>
      <c r="B279" s="105" t="s">
        <v>1171</v>
      </c>
      <c r="C279" s="429" t="s">
        <v>1172</v>
      </c>
      <c r="D279" s="201" t="s">
        <v>0</v>
      </c>
      <c r="E279" s="436" t="s">
        <v>803</v>
      </c>
      <c r="F279" s="437" t="s">
        <v>30</v>
      </c>
      <c r="G279" s="437" t="s">
        <v>24</v>
      </c>
      <c r="H279" s="438">
        <v>100000</v>
      </c>
      <c r="I279" s="437" t="s">
        <v>259</v>
      </c>
      <c r="J279" s="451">
        <v>45389</v>
      </c>
      <c r="K279" s="451">
        <f t="shared" ref="K279:K295" si="54">J279+5</f>
        <v>45394</v>
      </c>
      <c r="L279" s="451">
        <f t="shared" si="52"/>
        <v>45408</v>
      </c>
      <c r="M279" s="451">
        <f t="shared" si="53"/>
        <v>45413</v>
      </c>
      <c r="N279" s="451">
        <f t="shared" si="33"/>
        <v>45416</v>
      </c>
      <c r="O279" s="451" t="s">
        <v>33</v>
      </c>
      <c r="P279" s="451" t="s">
        <v>33</v>
      </c>
      <c r="Q279" s="451" t="s">
        <v>33</v>
      </c>
      <c r="R279" s="451">
        <f t="shared" ref="R279:R295" si="55">N279+5</f>
        <v>45421</v>
      </c>
      <c r="S279" s="451">
        <f t="shared" ref="S279:S295" si="56">R279+5</f>
        <v>45426</v>
      </c>
      <c r="T279" s="432"/>
      <c r="U279" s="432"/>
    </row>
    <row r="280" spans="1:21" ht="41.25" customHeight="1" x14ac:dyDescent="0.35">
      <c r="A280" s="386">
        <v>273</v>
      </c>
      <c r="B280" s="105" t="str">
        <f>'Private Sector Engagement'!D14</f>
        <v>Flight tickets, Hotel Accommodation and Car Hire for WEF Annual Meeting</v>
      </c>
      <c r="C280" s="429" t="s">
        <v>1173</v>
      </c>
      <c r="D280" s="201" t="s">
        <v>0</v>
      </c>
      <c r="E280" s="436" t="s">
        <v>803</v>
      </c>
      <c r="F280" s="437" t="s">
        <v>30</v>
      </c>
      <c r="G280" s="437" t="s">
        <v>24</v>
      </c>
      <c r="H280" s="438">
        <f>'Private Sector Engagement'!I14</f>
        <v>128271</v>
      </c>
      <c r="I280" s="437" t="s">
        <v>1174</v>
      </c>
      <c r="J280" s="451">
        <v>45389</v>
      </c>
      <c r="K280" s="451">
        <f t="shared" si="54"/>
        <v>45394</v>
      </c>
      <c r="L280" s="451">
        <f t="shared" si="52"/>
        <v>45408</v>
      </c>
      <c r="M280" s="451">
        <f t="shared" si="53"/>
        <v>45413</v>
      </c>
      <c r="N280" s="451">
        <f t="shared" ref="N280:N295" si="57">M280+3</f>
        <v>45416</v>
      </c>
      <c r="O280" s="451" t="s">
        <v>33</v>
      </c>
      <c r="P280" s="451" t="s">
        <v>33</v>
      </c>
      <c r="Q280" s="451" t="s">
        <v>33</v>
      </c>
      <c r="R280" s="451">
        <f t="shared" si="55"/>
        <v>45421</v>
      </c>
      <c r="S280" s="451">
        <f t="shared" si="56"/>
        <v>45426</v>
      </c>
      <c r="T280" s="432"/>
      <c r="U280" s="432"/>
    </row>
    <row r="281" spans="1:21" ht="30" customHeight="1" x14ac:dyDescent="0.35">
      <c r="A281" s="106">
        <v>274</v>
      </c>
      <c r="B281" s="105" t="str">
        <f>'Private Sector Engagement'!D15</f>
        <v>Flight tickets, Hotel Accommodation and Car Hire for CCA Side event on the margins of the AU Summit</v>
      </c>
      <c r="C281" s="412" t="s">
        <v>1175</v>
      </c>
      <c r="D281" s="106" t="s">
        <v>0</v>
      </c>
      <c r="E281" s="103" t="s">
        <v>803</v>
      </c>
      <c r="F281" s="105" t="s">
        <v>30</v>
      </c>
      <c r="G281" s="105" t="s">
        <v>24</v>
      </c>
      <c r="H281" s="438">
        <f>'Private Sector Engagement'!I15</f>
        <v>4484</v>
      </c>
      <c r="I281" s="105" t="s">
        <v>64</v>
      </c>
      <c r="J281" s="451">
        <v>45380</v>
      </c>
      <c r="K281" s="451">
        <f t="shared" si="54"/>
        <v>45385</v>
      </c>
      <c r="L281" s="451">
        <f t="shared" si="52"/>
        <v>45399</v>
      </c>
      <c r="M281" s="451">
        <f t="shared" si="53"/>
        <v>45404</v>
      </c>
      <c r="N281" s="451">
        <f t="shared" si="57"/>
        <v>45407</v>
      </c>
      <c r="O281" s="451" t="s">
        <v>33</v>
      </c>
      <c r="P281" s="451" t="s">
        <v>33</v>
      </c>
      <c r="Q281" s="451" t="s">
        <v>33</v>
      </c>
      <c r="R281" s="451">
        <f t="shared" si="55"/>
        <v>45412</v>
      </c>
      <c r="S281" s="451">
        <f t="shared" si="56"/>
        <v>45417</v>
      </c>
      <c r="T281" s="432"/>
      <c r="U281" s="432"/>
    </row>
    <row r="282" spans="1:21" ht="34.5" customHeight="1" x14ac:dyDescent="0.35">
      <c r="A282" s="386">
        <v>275</v>
      </c>
      <c r="B282" s="105" t="str">
        <f>'Private Sector Engagement'!D16</f>
        <v>Virtual interpretation service for AfCFTA Awareness Raising and Consultation Meeting on 18 Feb 2024</v>
      </c>
      <c r="C282" s="412" t="s">
        <v>1176</v>
      </c>
      <c r="D282" s="106" t="s">
        <v>0</v>
      </c>
      <c r="E282" s="103" t="s">
        <v>803</v>
      </c>
      <c r="F282" s="105" t="s">
        <v>30</v>
      </c>
      <c r="G282" s="105" t="s">
        <v>24</v>
      </c>
      <c r="H282" s="438">
        <f>'Private Sector Engagement'!I16</f>
        <v>2200</v>
      </c>
      <c r="I282" s="105" t="s">
        <v>44</v>
      </c>
      <c r="J282" s="451">
        <v>45380</v>
      </c>
      <c r="K282" s="451">
        <f t="shared" si="54"/>
        <v>45385</v>
      </c>
      <c r="L282" s="451">
        <f t="shared" si="52"/>
        <v>45399</v>
      </c>
      <c r="M282" s="451">
        <f t="shared" si="53"/>
        <v>45404</v>
      </c>
      <c r="N282" s="451">
        <f t="shared" si="57"/>
        <v>45407</v>
      </c>
      <c r="O282" s="451" t="s">
        <v>33</v>
      </c>
      <c r="P282" s="451" t="s">
        <v>33</v>
      </c>
      <c r="Q282" s="451" t="s">
        <v>33</v>
      </c>
      <c r="R282" s="451">
        <f t="shared" si="55"/>
        <v>45412</v>
      </c>
      <c r="S282" s="451">
        <f t="shared" si="56"/>
        <v>45417</v>
      </c>
      <c r="T282" s="432"/>
      <c r="U282" s="432"/>
    </row>
    <row r="283" spans="1:21" ht="36" customHeight="1" x14ac:dyDescent="0.35">
      <c r="A283" s="106">
        <v>276</v>
      </c>
      <c r="B283" s="105" t="str">
        <f>'Private Sector Engagement'!D17</f>
        <v>Flight tickets for US-East Africa (AMCHAM) Forum in Nairobi, Kenya 24-26 April 2024</v>
      </c>
      <c r="C283" s="412" t="s">
        <v>1177</v>
      </c>
      <c r="D283" s="106" t="s">
        <v>0</v>
      </c>
      <c r="E283" s="103" t="s">
        <v>803</v>
      </c>
      <c r="F283" s="105" t="s">
        <v>30</v>
      </c>
      <c r="G283" s="105" t="s">
        <v>24</v>
      </c>
      <c r="H283" s="438">
        <f>'Private Sector Engagement'!I17</f>
        <v>4392</v>
      </c>
      <c r="I283" s="105" t="s">
        <v>44</v>
      </c>
      <c r="J283" s="451">
        <v>45380</v>
      </c>
      <c r="K283" s="451">
        <f t="shared" si="54"/>
        <v>45385</v>
      </c>
      <c r="L283" s="451">
        <f t="shared" si="52"/>
        <v>45399</v>
      </c>
      <c r="M283" s="451">
        <f t="shared" si="53"/>
        <v>45404</v>
      </c>
      <c r="N283" s="451">
        <f t="shared" si="57"/>
        <v>45407</v>
      </c>
      <c r="O283" s="451" t="s">
        <v>33</v>
      </c>
      <c r="P283" s="451" t="s">
        <v>33</v>
      </c>
      <c r="Q283" s="451" t="s">
        <v>33</v>
      </c>
      <c r="R283" s="451">
        <f t="shared" si="55"/>
        <v>45412</v>
      </c>
      <c r="S283" s="451">
        <f t="shared" si="56"/>
        <v>45417</v>
      </c>
      <c r="T283" s="432"/>
      <c r="U283" s="432"/>
    </row>
    <row r="284" spans="1:21" ht="29.25" customHeight="1" x14ac:dyDescent="0.35">
      <c r="A284" s="386">
        <v>277</v>
      </c>
      <c r="B284" s="105" t="str">
        <f>'Private Sector Engagement'!D18</f>
        <v>Flight tickets for AfCFTA Meeting with Malawi Chamber of Commerce and Industry Business Leader’s Summit - 25-27 April 2024</v>
      </c>
      <c r="C284" s="412" t="s">
        <v>1178</v>
      </c>
      <c r="D284" s="106" t="s">
        <v>0</v>
      </c>
      <c r="E284" s="103" t="s">
        <v>803</v>
      </c>
      <c r="F284" s="105" t="s">
        <v>30</v>
      </c>
      <c r="G284" s="105" t="s">
        <v>24</v>
      </c>
      <c r="H284" s="438">
        <f>'Private Sector Engagement'!I18</f>
        <v>3958</v>
      </c>
      <c r="I284" s="105" t="s">
        <v>44</v>
      </c>
      <c r="J284" s="451">
        <v>45380</v>
      </c>
      <c r="K284" s="451">
        <f t="shared" si="54"/>
        <v>45385</v>
      </c>
      <c r="L284" s="451">
        <f t="shared" si="52"/>
        <v>45399</v>
      </c>
      <c r="M284" s="451">
        <f t="shared" si="53"/>
        <v>45404</v>
      </c>
      <c r="N284" s="451">
        <f t="shared" si="57"/>
        <v>45407</v>
      </c>
      <c r="O284" s="451" t="s">
        <v>33</v>
      </c>
      <c r="P284" s="451" t="s">
        <v>33</v>
      </c>
      <c r="Q284" s="451" t="s">
        <v>33</v>
      </c>
      <c r="R284" s="451">
        <f t="shared" si="55"/>
        <v>45412</v>
      </c>
      <c r="S284" s="451">
        <f t="shared" si="56"/>
        <v>45417</v>
      </c>
      <c r="T284" s="432"/>
      <c r="U284" s="432"/>
    </row>
    <row r="285" spans="1:21" s="520" customFormat="1" ht="47.25" customHeight="1" x14ac:dyDescent="0.35">
      <c r="A285" s="495">
        <v>278</v>
      </c>
      <c r="B285" s="496" t="str">
        <f>'Private Sector Engagement'!D19</f>
        <v>Venue Hire, Conference package and logistics, interpretation services for AfCFTA Policy dialogue roundtable (West Africa) - May 2024</v>
      </c>
      <c r="C285" s="517" t="s">
        <v>1179</v>
      </c>
      <c r="D285" s="495" t="s">
        <v>0</v>
      </c>
      <c r="E285" s="484" t="s">
        <v>803</v>
      </c>
      <c r="F285" s="496" t="s">
        <v>30</v>
      </c>
      <c r="G285" s="496" t="s">
        <v>24</v>
      </c>
      <c r="H285" s="518">
        <f>'Private Sector Engagement'!I19</f>
        <v>24758.66</v>
      </c>
      <c r="I285" s="496" t="s">
        <v>44</v>
      </c>
      <c r="J285" s="506">
        <v>45380</v>
      </c>
      <c r="K285" s="506">
        <f t="shared" si="54"/>
        <v>45385</v>
      </c>
      <c r="L285" s="506">
        <f t="shared" si="52"/>
        <v>45399</v>
      </c>
      <c r="M285" s="506">
        <f t="shared" si="53"/>
        <v>45404</v>
      </c>
      <c r="N285" s="506">
        <f t="shared" si="57"/>
        <v>45407</v>
      </c>
      <c r="O285" s="506" t="s">
        <v>33</v>
      </c>
      <c r="P285" s="506" t="s">
        <v>33</v>
      </c>
      <c r="Q285" s="506" t="s">
        <v>33</v>
      </c>
      <c r="R285" s="506">
        <f t="shared" si="55"/>
        <v>45412</v>
      </c>
      <c r="S285" s="506">
        <f t="shared" si="56"/>
        <v>45417</v>
      </c>
      <c r="T285" s="519"/>
      <c r="U285" s="519"/>
    </row>
    <row r="286" spans="1:21" s="520" customFormat="1" ht="27" customHeight="1" x14ac:dyDescent="0.35">
      <c r="A286" s="500">
        <v>279</v>
      </c>
      <c r="B286" s="496" t="str">
        <f>'Private Sector Engagement'!D20</f>
        <v>SME Booster Initiative soft Launch on the Margins of Digital Trade Forum (Zambia)</v>
      </c>
      <c r="C286" s="517" t="s">
        <v>1180</v>
      </c>
      <c r="D286" s="495" t="s">
        <v>0</v>
      </c>
      <c r="E286" s="484" t="s">
        <v>803</v>
      </c>
      <c r="F286" s="496" t="s">
        <v>30</v>
      </c>
      <c r="G286" s="496" t="s">
        <v>24</v>
      </c>
      <c r="H286" s="518">
        <f>'Private Sector Engagement'!I20</f>
        <v>211684</v>
      </c>
      <c r="I286" s="496" t="s">
        <v>44</v>
      </c>
      <c r="J286" s="506">
        <v>45380</v>
      </c>
      <c r="K286" s="506">
        <f t="shared" si="54"/>
        <v>45385</v>
      </c>
      <c r="L286" s="506">
        <f t="shared" si="52"/>
        <v>45399</v>
      </c>
      <c r="M286" s="506">
        <f t="shared" si="53"/>
        <v>45404</v>
      </c>
      <c r="N286" s="506">
        <f t="shared" si="57"/>
        <v>45407</v>
      </c>
      <c r="O286" s="506" t="s">
        <v>33</v>
      </c>
      <c r="P286" s="506" t="s">
        <v>33</v>
      </c>
      <c r="Q286" s="506" t="s">
        <v>33</v>
      </c>
      <c r="R286" s="506">
        <f t="shared" si="55"/>
        <v>45412</v>
      </c>
      <c r="S286" s="506">
        <f t="shared" si="56"/>
        <v>45417</v>
      </c>
      <c r="T286" s="519"/>
      <c r="U286" s="519"/>
    </row>
    <row r="287" spans="1:21" s="520" customFormat="1" ht="29.25" customHeight="1" x14ac:dyDescent="0.35">
      <c r="A287" s="495">
        <v>280</v>
      </c>
      <c r="B287" s="496" t="str">
        <f>'Private Sector Engagement'!D21</f>
        <v>Flight tickets for International Afrika Development Forum (IADF) - 27-28 June 2024</v>
      </c>
      <c r="C287" s="517" t="s">
        <v>1181</v>
      </c>
      <c r="D287" s="495" t="s">
        <v>0</v>
      </c>
      <c r="E287" s="484" t="s">
        <v>803</v>
      </c>
      <c r="F287" s="496" t="s">
        <v>30</v>
      </c>
      <c r="G287" s="496" t="s">
        <v>24</v>
      </c>
      <c r="H287" s="518">
        <f>'Private Sector Engagement'!I21</f>
        <v>200000</v>
      </c>
      <c r="I287" s="496" t="s">
        <v>44</v>
      </c>
      <c r="J287" s="506">
        <v>45380</v>
      </c>
      <c r="K287" s="506">
        <f t="shared" si="54"/>
        <v>45385</v>
      </c>
      <c r="L287" s="506">
        <f t="shared" si="52"/>
        <v>45399</v>
      </c>
      <c r="M287" s="506">
        <f t="shared" si="53"/>
        <v>45404</v>
      </c>
      <c r="N287" s="506">
        <f t="shared" si="57"/>
        <v>45407</v>
      </c>
      <c r="O287" s="506" t="s">
        <v>33</v>
      </c>
      <c r="P287" s="506" t="s">
        <v>33</v>
      </c>
      <c r="Q287" s="506" t="s">
        <v>33</v>
      </c>
      <c r="R287" s="506">
        <f t="shared" si="55"/>
        <v>45412</v>
      </c>
      <c r="S287" s="506">
        <f t="shared" si="56"/>
        <v>45417</v>
      </c>
      <c r="T287" s="519"/>
      <c r="U287" s="519"/>
    </row>
    <row r="288" spans="1:21" s="520" customFormat="1" ht="36.75" customHeight="1" x14ac:dyDescent="0.35">
      <c r="A288" s="500">
        <v>281</v>
      </c>
      <c r="B288" s="496" t="str">
        <f>'Private Sector Engagement'!D22</f>
        <v>Venue Hire, Conference package and logistics, interpretation services for Awareness Raising and sensitization Workshop with SMEs (North Africa) - 29th June 2024</v>
      </c>
      <c r="C288" s="517" t="s">
        <v>1182</v>
      </c>
      <c r="D288" s="495" t="s">
        <v>0</v>
      </c>
      <c r="E288" s="484" t="s">
        <v>803</v>
      </c>
      <c r="F288" s="496" t="s">
        <v>30</v>
      </c>
      <c r="G288" s="496" t="s">
        <v>24</v>
      </c>
      <c r="H288" s="518">
        <f>'Private Sector Engagement'!I22</f>
        <v>8560</v>
      </c>
      <c r="I288" s="496" t="s">
        <v>44</v>
      </c>
      <c r="J288" s="506">
        <v>45380</v>
      </c>
      <c r="K288" s="506">
        <f t="shared" si="54"/>
        <v>45385</v>
      </c>
      <c r="L288" s="506">
        <f t="shared" si="52"/>
        <v>45399</v>
      </c>
      <c r="M288" s="506">
        <f t="shared" si="53"/>
        <v>45404</v>
      </c>
      <c r="N288" s="506">
        <f t="shared" si="57"/>
        <v>45407</v>
      </c>
      <c r="O288" s="506" t="s">
        <v>33</v>
      </c>
      <c r="P288" s="506" t="s">
        <v>33</v>
      </c>
      <c r="Q288" s="506" t="s">
        <v>33</v>
      </c>
      <c r="R288" s="506">
        <f t="shared" si="55"/>
        <v>45412</v>
      </c>
      <c r="S288" s="506">
        <f t="shared" si="56"/>
        <v>45417</v>
      </c>
      <c r="T288" s="519"/>
      <c r="U288" s="519"/>
    </row>
    <row r="289" spans="1:21" s="520" customFormat="1" ht="42" customHeight="1" x14ac:dyDescent="0.35">
      <c r="A289" s="495">
        <v>282</v>
      </c>
      <c r="B289" s="496" t="str">
        <f>'Private Sector Engagement'!D23</f>
        <v>Venue Hire, Conference package and logistics, interpretation services for Awareness Raising and sensitization Workshop with SMEs (West Africa)</v>
      </c>
      <c r="C289" s="517" t="s">
        <v>1183</v>
      </c>
      <c r="D289" s="495" t="s">
        <v>0</v>
      </c>
      <c r="E289" s="484" t="s">
        <v>803</v>
      </c>
      <c r="F289" s="496" t="s">
        <v>30</v>
      </c>
      <c r="G289" s="496" t="s">
        <v>24</v>
      </c>
      <c r="H289" s="518">
        <f>'Private Sector Engagement'!I23</f>
        <v>8560</v>
      </c>
      <c r="I289" s="496" t="s">
        <v>44</v>
      </c>
      <c r="J289" s="506">
        <v>45380</v>
      </c>
      <c r="K289" s="506">
        <f t="shared" si="54"/>
        <v>45385</v>
      </c>
      <c r="L289" s="506">
        <f t="shared" si="52"/>
        <v>45399</v>
      </c>
      <c r="M289" s="506">
        <f t="shared" si="53"/>
        <v>45404</v>
      </c>
      <c r="N289" s="506">
        <f t="shared" si="57"/>
        <v>45407</v>
      </c>
      <c r="O289" s="506" t="s">
        <v>33</v>
      </c>
      <c r="P289" s="506" t="s">
        <v>33</v>
      </c>
      <c r="Q289" s="506" t="s">
        <v>33</v>
      </c>
      <c r="R289" s="506">
        <f t="shared" si="55"/>
        <v>45412</v>
      </c>
      <c r="S289" s="506">
        <f t="shared" si="56"/>
        <v>45417</v>
      </c>
      <c r="T289" s="519"/>
      <c r="U289" s="519"/>
    </row>
    <row r="290" spans="1:21" s="520" customFormat="1" ht="38.25" customHeight="1" x14ac:dyDescent="0.35">
      <c r="A290" s="500">
        <v>283</v>
      </c>
      <c r="B290" s="496" t="str">
        <f>'Private Sector Engagement'!D24</f>
        <v>Venue Hire, Conference package and logistics, interpretation services for AfCFTA Policy dialogue roundtable (East Africa) - July 2024</v>
      </c>
      <c r="C290" s="517" t="s">
        <v>1184</v>
      </c>
      <c r="D290" s="495" t="s">
        <v>0</v>
      </c>
      <c r="E290" s="484" t="s">
        <v>803</v>
      </c>
      <c r="F290" s="496" t="s">
        <v>30</v>
      </c>
      <c r="G290" s="496" t="s">
        <v>24</v>
      </c>
      <c r="H290" s="518">
        <f>'Private Sector Engagement'!I24</f>
        <v>24758.66</v>
      </c>
      <c r="I290" s="496" t="s">
        <v>44</v>
      </c>
      <c r="J290" s="506">
        <v>45380</v>
      </c>
      <c r="K290" s="506">
        <f t="shared" si="54"/>
        <v>45385</v>
      </c>
      <c r="L290" s="506">
        <f t="shared" si="52"/>
        <v>45399</v>
      </c>
      <c r="M290" s="506">
        <f t="shared" si="53"/>
        <v>45404</v>
      </c>
      <c r="N290" s="506">
        <f t="shared" si="57"/>
        <v>45407</v>
      </c>
      <c r="O290" s="506" t="s">
        <v>33</v>
      </c>
      <c r="P290" s="506" t="s">
        <v>33</v>
      </c>
      <c r="Q290" s="506" t="s">
        <v>33</v>
      </c>
      <c r="R290" s="506">
        <f t="shared" si="55"/>
        <v>45412</v>
      </c>
      <c r="S290" s="506">
        <f t="shared" si="56"/>
        <v>45417</v>
      </c>
      <c r="T290" s="519"/>
      <c r="U290" s="519"/>
    </row>
    <row r="291" spans="1:21" s="520" customFormat="1" ht="38.25" customHeight="1" x14ac:dyDescent="0.35">
      <c r="A291" s="495">
        <v>284</v>
      </c>
      <c r="B291" s="496" t="str">
        <f>'Private Sector Engagement'!D25</f>
        <v>Venue Hire, Conference package and logistics, interpretation for SME Booster Task Force First Meeting and Partners’ Roundtable (Hybrid) 18-21 July 2024</v>
      </c>
      <c r="C291" s="517" t="s">
        <v>1185</v>
      </c>
      <c r="D291" s="495" t="s">
        <v>0</v>
      </c>
      <c r="E291" s="484" t="s">
        <v>803</v>
      </c>
      <c r="F291" s="496" t="s">
        <v>30</v>
      </c>
      <c r="G291" s="496" t="s">
        <v>24</v>
      </c>
      <c r="H291" s="518">
        <f>'Private Sector Engagement'!I25</f>
        <v>54000</v>
      </c>
      <c r="I291" s="496" t="s">
        <v>44</v>
      </c>
      <c r="J291" s="506">
        <v>45380</v>
      </c>
      <c r="K291" s="506">
        <f t="shared" si="54"/>
        <v>45385</v>
      </c>
      <c r="L291" s="506">
        <f t="shared" si="52"/>
        <v>45399</v>
      </c>
      <c r="M291" s="506">
        <f t="shared" si="53"/>
        <v>45404</v>
      </c>
      <c r="N291" s="506">
        <f t="shared" si="57"/>
        <v>45407</v>
      </c>
      <c r="O291" s="506" t="s">
        <v>33</v>
      </c>
      <c r="P291" s="506" t="s">
        <v>33</v>
      </c>
      <c r="Q291" s="506" t="s">
        <v>33</v>
      </c>
      <c r="R291" s="506">
        <f t="shared" si="55"/>
        <v>45412</v>
      </c>
      <c r="S291" s="506">
        <f t="shared" si="56"/>
        <v>45417</v>
      </c>
      <c r="T291" s="519"/>
      <c r="U291" s="519"/>
    </row>
    <row r="292" spans="1:21" s="520" customFormat="1" ht="46.5" customHeight="1" x14ac:dyDescent="0.35">
      <c r="A292" s="500">
        <v>285</v>
      </c>
      <c r="B292" s="496" t="str">
        <f>'Private Sector Engagement'!D26</f>
        <v>Venue Hire, Conference package and logistics, interpretation services for Awareness Raising and sensitization Workshop with SMEs (East Africa) - August 2024</v>
      </c>
      <c r="C292" s="517" t="s">
        <v>1186</v>
      </c>
      <c r="D292" s="495" t="s">
        <v>0</v>
      </c>
      <c r="E292" s="484" t="s">
        <v>803</v>
      </c>
      <c r="F292" s="496" t="s">
        <v>30</v>
      </c>
      <c r="G292" s="496" t="s">
        <v>24</v>
      </c>
      <c r="H292" s="518">
        <f>'Private Sector Engagement'!I26</f>
        <v>8560</v>
      </c>
      <c r="I292" s="496" t="s">
        <v>44</v>
      </c>
      <c r="J292" s="506">
        <v>45389</v>
      </c>
      <c r="K292" s="506">
        <f t="shared" si="54"/>
        <v>45394</v>
      </c>
      <c r="L292" s="506">
        <f t="shared" si="52"/>
        <v>45408</v>
      </c>
      <c r="M292" s="506">
        <f t="shared" si="53"/>
        <v>45413</v>
      </c>
      <c r="N292" s="506">
        <f t="shared" si="57"/>
        <v>45416</v>
      </c>
      <c r="O292" s="506" t="s">
        <v>33</v>
      </c>
      <c r="P292" s="506" t="s">
        <v>33</v>
      </c>
      <c r="Q292" s="506" t="s">
        <v>33</v>
      </c>
      <c r="R292" s="506">
        <f t="shared" si="55"/>
        <v>45421</v>
      </c>
      <c r="S292" s="506">
        <f t="shared" si="56"/>
        <v>45426</v>
      </c>
      <c r="T292" s="519"/>
      <c r="U292" s="519"/>
    </row>
    <row r="293" spans="1:21" s="520" customFormat="1" ht="43.5" customHeight="1" x14ac:dyDescent="0.35">
      <c r="A293" s="495">
        <v>286</v>
      </c>
      <c r="B293" s="496" t="str">
        <f>'Private Sector Engagement'!D27</f>
        <v>Venue Hire, Conference package and logistics, interpretation services for AfCFTA Policy dialogue roundtable (Southern Africa) - September 2024</v>
      </c>
      <c r="C293" s="517" t="s">
        <v>1187</v>
      </c>
      <c r="D293" s="495" t="s">
        <v>0</v>
      </c>
      <c r="E293" s="484" t="s">
        <v>803</v>
      </c>
      <c r="F293" s="496" t="s">
        <v>30</v>
      </c>
      <c r="G293" s="496" t="s">
        <v>24</v>
      </c>
      <c r="H293" s="518">
        <f>'Private Sector Engagement'!I27</f>
        <v>24758.66</v>
      </c>
      <c r="I293" s="496" t="s">
        <v>44</v>
      </c>
      <c r="J293" s="506">
        <v>45389</v>
      </c>
      <c r="K293" s="506">
        <f t="shared" si="54"/>
        <v>45394</v>
      </c>
      <c r="L293" s="506">
        <f t="shared" si="52"/>
        <v>45408</v>
      </c>
      <c r="M293" s="506">
        <f t="shared" si="53"/>
        <v>45413</v>
      </c>
      <c r="N293" s="506">
        <f t="shared" si="57"/>
        <v>45416</v>
      </c>
      <c r="O293" s="506" t="s">
        <v>33</v>
      </c>
      <c r="P293" s="506" t="s">
        <v>33</v>
      </c>
      <c r="Q293" s="506" t="s">
        <v>33</v>
      </c>
      <c r="R293" s="506">
        <f t="shared" si="55"/>
        <v>45421</v>
      </c>
      <c r="S293" s="506">
        <f t="shared" si="56"/>
        <v>45426</v>
      </c>
      <c r="T293" s="519"/>
      <c r="U293" s="519"/>
    </row>
    <row r="294" spans="1:21" s="520" customFormat="1" ht="14.25" customHeight="1" x14ac:dyDescent="0.35">
      <c r="A294" s="500">
        <v>287</v>
      </c>
      <c r="B294" s="496" t="str">
        <f>'Private Sector Engagement'!D28</f>
        <v>Biashara Afrika -  9-11 October 2024 in Kigali, Rwanda</v>
      </c>
      <c r="C294" s="517" t="s">
        <v>1188</v>
      </c>
      <c r="D294" s="521" t="s">
        <v>0</v>
      </c>
      <c r="E294" s="512" t="s">
        <v>803</v>
      </c>
      <c r="F294" s="514" t="s">
        <v>30</v>
      </c>
      <c r="G294" s="514" t="s">
        <v>24</v>
      </c>
      <c r="H294" s="518">
        <f>'Private Sector Engagement'!I28</f>
        <v>335015</v>
      </c>
      <c r="I294" s="496" t="s">
        <v>44</v>
      </c>
      <c r="J294" s="506">
        <v>45389</v>
      </c>
      <c r="K294" s="506">
        <f t="shared" si="54"/>
        <v>45394</v>
      </c>
      <c r="L294" s="506">
        <f t="shared" si="52"/>
        <v>45408</v>
      </c>
      <c r="M294" s="506">
        <f t="shared" si="53"/>
        <v>45413</v>
      </c>
      <c r="N294" s="506">
        <f t="shared" si="57"/>
        <v>45416</v>
      </c>
      <c r="O294" s="506" t="s">
        <v>33</v>
      </c>
      <c r="P294" s="506" t="s">
        <v>33</v>
      </c>
      <c r="Q294" s="506" t="s">
        <v>33</v>
      </c>
      <c r="R294" s="506">
        <f t="shared" si="55"/>
        <v>45421</v>
      </c>
      <c r="S294" s="506">
        <f t="shared" si="56"/>
        <v>45426</v>
      </c>
      <c r="T294" s="519"/>
      <c r="U294" s="519"/>
    </row>
    <row r="295" spans="1:21" s="520" customFormat="1" ht="29.25" customHeight="1" x14ac:dyDescent="0.35">
      <c r="A295" s="495">
        <v>288</v>
      </c>
      <c r="B295" s="496" t="str">
        <f>'Private Sector Engagement'!D29</f>
        <v>SME Booster official launch with stakeholders during Biashara Afrika</v>
      </c>
      <c r="C295" s="517" t="s">
        <v>1189</v>
      </c>
      <c r="D295" s="490" t="s">
        <v>0</v>
      </c>
      <c r="E295" s="489" t="s">
        <v>803</v>
      </c>
      <c r="F295" s="490" t="s">
        <v>30</v>
      </c>
      <c r="G295" s="490" t="s">
        <v>24</v>
      </c>
      <c r="H295" s="518">
        <f>'Private Sector Engagement'!I29</f>
        <v>54000</v>
      </c>
      <c r="I295" s="496" t="s">
        <v>44</v>
      </c>
      <c r="J295" s="506">
        <v>45389</v>
      </c>
      <c r="K295" s="506">
        <f t="shared" si="54"/>
        <v>45394</v>
      </c>
      <c r="L295" s="506">
        <f t="shared" si="52"/>
        <v>45408</v>
      </c>
      <c r="M295" s="506">
        <f t="shared" si="53"/>
        <v>45413</v>
      </c>
      <c r="N295" s="506">
        <f t="shared" si="57"/>
        <v>45416</v>
      </c>
      <c r="O295" s="506" t="s">
        <v>33</v>
      </c>
      <c r="P295" s="506" t="s">
        <v>33</v>
      </c>
      <c r="Q295" s="506" t="s">
        <v>33</v>
      </c>
      <c r="R295" s="506">
        <f t="shared" si="55"/>
        <v>45421</v>
      </c>
      <c r="S295" s="506">
        <f t="shared" si="56"/>
        <v>45426</v>
      </c>
      <c r="T295" s="522"/>
      <c r="U295" s="522"/>
    </row>
    <row r="296" spans="1:21" ht="20" x14ac:dyDescent="0.4">
      <c r="A296" s="380"/>
      <c r="B296" s="423" t="s">
        <v>88</v>
      </c>
      <c r="C296" s="424"/>
      <c r="D296" s="424"/>
      <c r="E296" s="424"/>
      <c r="F296" s="424"/>
      <c r="G296" s="423"/>
      <c r="H296" s="425">
        <f>SUM(H3:H295)</f>
        <v>42228696.979999989</v>
      </c>
      <c r="I296" s="380"/>
      <c r="J296" s="380"/>
      <c r="K296" s="380"/>
      <c r="L296" s="380"/>
      <c r="M296" s="380"/>
      <c r="N296" s="380"/>
      <c r="O296" s="380"/>
      <c r="P296" s="380"/>
      <c r="Q296" s="380"/>
      <c r="R296" s="380"/>
      <c r="S296" s="380"/>
    </row>
  </sheetData>
  <mergeCells count="2">
    <mergeCell ref="A2:B2"/>
    <mergeCell ref="D2:S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C80CB-F1B1-40A2-AC49-5D5A23B082E0}">
  <dimension ref="A1:W52"/>
  <sheetViews>
    <sheetView topLeftCell="B23" workbookViewId="0">
      <selection activeCell="J36" sqref="J36"/>
    </sheetView>
  </sheetViews>
  <sheetFormatPr defaultColWidth="9.25" defaultRowHeight="14" outlineLevelRow="1" x14ac:dyDescent="0.35"/>
  <cols>
    <col min="1" max="1" width="2.75" style="1" customWidth="1"/>
    <col min="2" max="2" width="3.83203125" style="1" customWidth="1"/>
    <col min="3" max="3" width="3.25" style="1" bestFit="1" customWidth="1"/>
    <col min="4" max="4" width="82.5" style="1" customWidth="1"/>
    <col min="5" max="5" width="27.08203125" style="1" hidden="1" customWidth="1"/>
    <col min="6" max="6" width="28.33203125" style="5" customWidth="1"/>
    <col min="7" max="7" width="17.5" style="5" hidden="1" customWidth="1"/>
    <col min="8" max="8" width="17.25" style="5" hidden="1" customWidth="1"/>
    <col min="9" max="9" width="11.5" style="5" hidden="1" customWidth="1"/>
    <col min="10" max="10" width="18.25" style="5" customWidth="1"/>
    <col min="11" max="11" width="15.58203125" style="5" customWidth="1"/>
    <col min="12" max="12" width="26.08203125" style="5" customWidth="1"/>
    <col min="13" max="13" width="10.25" style="5" customWidth="1"/>
    <col min="14" max="14" width="9.5" style="5" customWidth="1"/>
    <col min="15" max="15" width="9.58203125" style="5" customWidth="1"/>
    <col min="16" max="16" width="9.25" style="5" customWidth="1"/>
    <col min="17" max="17" width="10.5" style="5" customWidth="1"/>
    <col min="18" max="18" width="9.25" style="5" customWidth="1"/>
    <col min="19" max="19" width="9.83203125" style="5" customWidth="1"/>
    <col min="20" max="20" width="9.08203125" style="5" customWidth="1"/>
    <col min="21" max="21" width="12.33203125" style="5" customWidth="1"/>
    <col min="22" max="22" width="7.5" style="1" customWidth="1"/>
    <col min="23" max="23" width="3" style="1" customWidth="1"/>
    <col min="24" max="16384" width="9.25" style="1"/>
  </cols>
  <sheetData>
    <row r="1" spans="1:23" x14ac:dyDescent="0.35">
      <c r="A1" s="54"/>
      <c r="B1" s="54"/>
      <c r="C1" s="54"/>
      <c r="D1" s="54"/>
      <c r="E1" s="54"/>
      <c r="F1" s="55"/>
      <c r="G1" s="55"/>
      <c r="H1" s="55"/>
      <c r="I1" s="55"/>
      <c r="J1" s="55"/>
      <c r="K1" s="55"/>
      <c r="L1" s="55"/>
      <c r="M1" s="55"/>
      <c r="N1" s="55"/>
      <c r="O1" s="55"/>
      <c r="P1" s="55"/>
      <c r="Q1" s="55"/>
      <c r="R1" s="55"/>
      <c r="S1" s="55"/>
      <c r="T1" s="55"/>
      <c r="U1" s="55"/>
      <c r="V1" s="54"/>
      <c r="W1" s="54"/>
    </row>
    <row r="2" spans="1:23" x14ac:dyDescent="0.35">
      <c r="A2" s="54"/>
      <c r="W2" s="54"/>
    </row>
    <row r="3" spans="1:23" s="2" customFormat="1" ht="39" x14ac:dyDescent="0.35">
      <c r="A3" s="56"/>
      <c r="C3" s="35" t="s">
        <v>1</v>
      </c>
      <c r="D3" s="25" t="s">
        <v>101</v>
      </c>
      <c r="E3" s="25" t="s">
        <v>102</v>
      </c>
      <c r="F3" s="25" t="s">
        <v>268</v>
      </c>
      <c r="G3" s="24" t="s">
        <v>5</v>
      </c>
      <c r="H3" s="24" t="s">
        <v>103</v>
      </c>
      <c r="I3" s="24" t="s">
        <v>7</v>
      </c>
      <c r="J3" s="25" t="s">
        <v>104</v>
      </c>
      <c r="K3" s="25" t="s">
        <v>105</v>
      </c>
      <c r="L3" s="24" t="s">
        <v>106</v>
      </c>
      <c r="M3" s="24" t="s">
        <v>11</v>
      </c>
      <c r="N3" s="24" t="s">
        <v>12</v>
      </c>
      <c r="O3" s="24" t="s">
        <v>13</v>
      </c>
      <c r="P3" s="24" t="s">
        <v>14</v>
      </c>
      <c r="Q3" s="24" t="s">
        <v>15</v>
      </c>
      <c r="R3" s="24" t="s">
        <v>16</v>
      </c>
      <c r="S3" s="24" t="s">
        <v>14</v>
      </c>
      <c r="T3" s="24" t="s">
        <v>17</v>
      </c>
      <c r="U3" s="24" t="s">
        <v>18</v>
      </c>
      <c r="W3" s="56"/>
    </row>
    <row r="4" spans="1:23" ht="15.75" customHeight="1" x14ac:dyDescent="0.35">
      <c r="A4" s="54"/>
      <c r="C4" s="560" t="s">
        <v>107</v>
      </c>
      <c r="D4" s="561"/>
      <c r="E4" s="270"/>
      <c r="F4" s="562"/>
      <c r="G4" s="563"/>
      <c r="H4" s="563"/>
      <c r="I4" s="563"/>
      <c r="J4" s="563"/>
      <c r="K4" s="563"/>
      <c r="L4" s="563"/>
      <c r="M4" s="563"/>
      <c r="N4" s="563"/>
      <c r="O4" s="563"/>
      <c r="P4" s="563"/>
      <c r="Q4" s="563"/>
      <c r="R4" s="563"/>
      <c r="S4" s="563"/>
      <c r="T4" s="563"/>
      <c r="U4" s="564"/>
      <c r="W4" s="54"/>
    </row>
    <row r="5" spans="1:23" ht="15.5" outlineLevel="1" x14ac:dyDescent="0.35">
      <c r="A5" s="54"/>
      <c r="C5" s="45">
        <v>1</v>
      </c>
      <c r="D5" s="468" t="s">
        <v>269</v>
      </c>
      <c r="E5" s="469"/>
      <c r="F5" s="7"/>
      <c r="G5" s="7"/>
      <c r="H5" s="26"/>
      <c r="I5" s="26"/>
      <c r="J5" s="70">
        <v>20000</v>
      </c>
      <c r="K5" s="44" t="s">
        <v>270</v>
      </c>
      <c r="L5" s="291"/>
      <c r="M5" s="34"/>
      <c r="N5" s="34"/>
      <c r="O5" s="34"/>
      <c r="P5" s="34"/>
      <c r="Q5" s="34"/>
      <c r="R5" s="34"/>
      <c r="S5" s="34"/>
      <c r="T5" s="34"/>
      <c r="U5" s="34"/>
      <c r="W5" s="54"/>
    </row>
    <row r="6" spans="1:23" ht="15.5" outlineLevel="1" x14ac:dyDescent="0.35">
      <c r="A6" s="54"/>
      <c r="C6" s="45">
        <v>2</v>
      </c>
      <c r="D6" s="470" t="s">
        <v>271</v>
      </c>
      <c r="E6" s="471"/>
      <c r="F6" s="6"/>
      <c r="G6" s="7"/>
      <c r="H6" s="26"/>
      <c r="I6" s="26"/>
      <c r="J6" s="27">
        <v>60000</v>
      </c>
      <c r="K6" s="44" t="s">
        <v>270</v>
      </c>
      <c r="L6" s="291"/>
      <c r="M6" s="34"/>
      <c r="N6" s="34"/>
      <c r="O6" s="34"/>
      <c r="P6" s="34"/>
      <c r="Q6" s="34"/>
      <c r="R6" s="34"/>
      <c r="S6" s="34"/>
      <c r="T6" s="34"/>
      <c r="U6" s="34"/>
      <c r="W6" s="54"/>
    </row>
    <row r="7" spans="1:23" ht="14.5" customHeight="1" outlineLevel="1" x14ac:dyDescent="0.35">
      <c r="A7" s="54"/>
      <c r="C7" s="45">
        <v>3</v>
      </c>
      <c r="D7" s="470" t="s">
        <v>272</v>
      </c>
      <c r="E7" s="471"/>
      <c r="F7" s="46"/>
      <c r="G7" s="7"/>
      <c r="H7" s="26"/>
      <c r="I7" s="26"/>
      <c r="J7" s="27">
        <v>50000</v>
      </c>
      <c r="K7" s="44" t="s">
        <v>270</v>
      </c>
      <c r="L7" s="291"/>
      <c r="M7" s="34"/>
      <c r="N7" s="34"/>
      <c r="O7" s="34"/>
      <c r="P7" s="34"/>
      <c r="Q7" s="34"/>
      <c r="R7" s="34"/>
      <c r="S7" s="34"/>
      <c r="T7" s="34"/>
      <c r="U7" s="34"/>
      <c r="W7" s="54"/>
    </row>
    <row r="8" spans="1:23" ht="15.5" outlineLevel="1" x14ac:dyDescent="0.35">
      <c r="A8" s="54"/>
      <c r="C8" s="45">
        <v>4</v>
      </c>
      <c r="D8" s="470" t="s">
        <v>273</v>
      </c>
      <c r="E8" s="471"/>
      <c r="F8" s="6"/>
      <c r="G8" s="7"/>
      <c r="H8" s="26"/>
      <c r="I8" s="26"/>
      <c r="J8" s="27">
        <v>60000</v>
      </c>
      <c r="K8" s="44" t="s">
        <v>270</v>
      </c>
      <c r="L8" s="291"/>
      <c r="M8" s="34"/>
      <c r="N8" s="34"/>
      <c r="O8" s="34"/>
      <c r="P8" s="34"/>
      <c r="Q8" s="34"/>
      <c r="R8" s="34"/>
      <c r="S8" s="34"/>
      <c r="T8" s="34"/>
      <c r="U8" s="34"/>
      <c r="W8" s="54"/>
    </row>
    <row r="9" spans="1:23" ht="15.5" outlineLevel="1" x14ac:dyDescent="0.35">
      <c r="A9" s="54"/>
      <c r="C9" s="45">
        <v>5</v>
      </c>
      <c r="D9" s="470" t="s">
        <v>274</v>
      </c>
      <c r="E9" s="471"/>
      <c r="F9" s="46"/>
      <c r="G9" s="7"/>
      <c r="H9" s="26"/>
      <c r="I9" s="26"/>
      <c r="J9" s="27">
        <v>30000</v>
      </c>
      <c r="K9" s="44" t="s">
        <v>270</v>
      </c>
      <c r="L9" s="291"/>
      <c r="M9" s="34"/>
      <c r="N9" s="34"/>
      <c r="O9" s="34"/>
      <c r="P9" s="34"/>
      <c r="Q9" s="34"/>
      <c r="R9" s="34"/>
      <c r="S9" s="34"/>
      <c r="T9" s="34"/>
      <c r="U9" s="34"/>
      <c r="W9" s="54"/>
    </row>
    <row r="10" spans="1:23" ht="15.5" outlineLevel="1" x14ac:dyDescent="0.35">
      <c r="A10" s="54"/>
      <c r="C10" s="45">
        <v>6</v>
      </c>
      <c r="D10" s="470" t="s">
        <v>275</v>
      </c>
      <c r="E10" s="471"/>
      <c r="F10" s="46"/>
      <c r="G10" s="7"/>
      <c r="H10" s="26"/>
      <c r="I10" s="26"/>
      <c r="J10" s="27">
        <v>80000</v>
      </c>
      <c r="K10" s="44" t="s">
        <v>270</v>
      </c>
      <c r="L10" s="291"/>
      <c r="M10" s="34"/>
      <c r="N10" s="34"/>
      <c r="O10" s="34"/>
      <c r="P10" s="34"/>
      <c r="Q10" s="34"/>
      <c r="R10" s="34"/>
      <c r="S10" s="34"/>
      <c r="T10" s="34"/>
      <c r="U10" s="34"/>
      <c r="W10" s="54"/>
    </row>
    <row r="11" spans="1:23" ht="15.5" outlineLevel="1" x14ac:dyDescent="0.35">
      <c r="A11" s="54"/>
      <c r="C11" s="45">
        <v>7</v>
      </c>
      <c r="D11" s="470" t="s">
        <v>253</v>
      </c>
      <c r="E11" s="471"/>
      <c r="F11" s="46"/>
      <c r="G11" s="7"/>
      <c r="H11" s="26"/>
      <c r="I11" s="26"/>
      <c r="J11" s="27">
        <v>60000</v>
      </c>
      <c r="K11" s="44" t="s">
        <v>270</v>
      </c>
      <c r="L11" s="291"/>
      <c r="M11" s="34"/>
      <c r="N11" s="34"/>
      <c r="O11" s="34"/>
      <c r="P11" s="34"/>
      <c r="Q11" s="34"/>
      <c r="R11" s="34"/>
      <c r="S11" s="34"/>
      <c r="T11" s="34"/>
      <c r="U11" s="34"/>
      <c r="W11" s="54"/>
    </row>
    <row r="12" spans="1:23" ht="15.5" outlineLevel="1" x14ac:dyDescent="0.35">
      <c r="A12" s="54"/>
      <c r="C12" s="45">
        <v>8</v>
      </c>
      <c r="D12" s="470" t="s">
        <v>255</v>
      </c>
      <c r="E12" s="471"/>
      <c r="F12" s="46"/>
      <c r="G12" s="7"/>
      <c r="H12" s="26"/>
      <c r="I12" s="26"/>
      <c r="J12" s="27">
        <v>40000</v>
      </c>
      <c r="K12" s="44" t="s">
        <v>270</v>
      </c>
      <c r="L12" s="291"/>
      <c r="M12" s="34"/>
      <c r="N12" s="34"/>
      <c r="O12" s="34"/>
      <c r="P12" s="34"/>
      <c r="Q12" s="34"/>
      <c r="R12" s="34"/>
      <c r="S12" s="34"/>
      <c r="T12" s="34"/>
      <c r="U12" s="34"/>
      <c r="W12" s="54"/>
    </row>
    <row r="13" spans="1:23" s="39" customFormat="1" ht="15.75" customHeight="1" x14ac:dyDescent="0.35">
      <c r="A13" s="60"/>
      <c r="C13" s="572" t="s">
        <v>108</v>
      </c>
      <c r="D13" s="572"/>
      <c r="E13" s="66"/>
      <c r="F13" s="66"/>
      <c r="G13" s="66"/>
      <c r="H13" s="66"/>
      <c r="I13" s="66"/>
      <c r="J13" s="50">
        <f>SUM(J5:J12)</f>
        <v>400000</v>
      </c>
      <c r="K13" s="44" t="s">
        <v>270</v>
      </c>
      <c r="L13" s="66"/>
      <c r="M13" s="66"/>
      <c r="N13" s="66"/>
      <c r="O13" s="66"/>
      <c r="P13" s="66"/>
      <c r="Q13" s="66"/>
      <c r="R13" s="66"/>
      <c r="S13" s="66"/>
      <c r="T13" s="66"/>
      <c r="U13" s="66"/>
      <c r="W13" s="60"/>
    </row>
    <row r="14" spans="1:23" x14ac:dyDescent="0.35">
      <c r="A14" s="54"/>
      <c r="D14" s="59" t="s">
        <v>109</v>
      </c>
      <c r="E14" s="286"/>
      <c r="F14" s="562"/>
      <c r="G14" s="563"/>
      <c r="H14" s="563"/>
      <c r="I14" s="563"/>
      <c r="J14" s="563"/>
      <c r="K14" s="563"/>
      <c r="L14" s="563"/>
      <c r="M14" s="563"/>
      <c r="N14" s="563"/>
      <c r="O14" s="563"/>
      <c r="P14" s="563"/>
      <c r="Q14" s="563"/>
      <c r="R14" s="563"/>
      <c r="S14" s="563"/>
      <c r="T14" s="563"/>
      <c r="U14" s="564"/>
      <c r="W14" s="54"/>
    </row>
    <row r="15" spans="1:23" ht="15.5" outlineLevel="1" x14ac:dyDescent="0.35">
      <c r="A15" s="54"/>
      <c r="C15" s="45">
        <v>1</v>
      </c>
      <c r="D15" s="472" t="s">
        <v>276</v>
      </c>
      <c r="E15" s="469"/>
      <c r="F15" s="7"/>
      <c r="G15" s="26"/>
      <c r="H15" s="26"/>
      <c r="I15" s="26"/>
      <c r="J15" s="27">
        <v>100000</v>
      </c>
      <c r="K15" s="44" t="s">
        <v>64</v>
      </c>
      <c r="L15" s="34"/>
      <c r="M15" s="34"/>
      <c r="N15" s="34"/>
      <c r="O15" s="34"/>
      <c r="P15" s="34"/>
      <c r="Q15" s="34"/>
      <c r="R15" s="34"/>
      <c r="S15" s="34"/>
      <c r="T15" s="34"/>
      <c r="U15" s="34"/>
      <c r="W15" s="54"/>
    </row>
    <row r="16" spans="1:23" ht="31" outlineLevel="1" x14ac:dyDescent="0.35">
      <c r="A16" s="54"/>
      <c r="C16" s="45">
        <v>2</v>
      </c>
      <c r="D16" s="473" t="s">
        <v>277</v>
      </c>
      <c r="E16" s="474"/>
      <c r="F16" s="6"/>
      <c r="G16" s="6"/>
      <c r="H16" s="8"/>
      <c r="I16" s="8"/>
      <c r="J16" s="27">
        <v>50000</v>
      </c>
      <c r="K16" s="44" t="s">
        <v>64</v>
      </c>
      <c r="L16" s="34"/>
      <c r="M16" s="34"/>
      <c r="N16" s="34"/>
      <c r="O16" s="34"/>
      <c r="P16" s="34"/>
      <c r="Q16" s="34"/>
      <c r="R16" s="34"/>
      <c r="S16" s="34"/>
      <c r="T16" s="34"/>
      <c r="U16" s="34"/>
      <c r="W16" s="54"/>
    </row>
    <row r="17" spans="1:23" ht="15.5" outlineLevel="1" x14ac:dyDescent="0.35">
      <c r="A17" s="54"/>
      <c r="C17" s="45">
        <v>3</v>
      </c>
      <c r="D17" s="470" t="s">
        <v>278</v>
      </c>
      <c r="E17" s="471"/>
      <c r="F17" s="46"/>
      <c r="G17" s="7"/>
      <c r="H17" s="7"/>
      <c r="I17" s="7"/>
      <c r="J17" s="27">
        <v>90000</v>
      </c>
      <c r="K17" s="44" t="s">
        <v>64</v>
      </c>
      <c r="L17" s="7"/>
      <c r="M17" s="7"/>
      <c r="N17" s="7"/>
      <c r="O17" s="7"/>
      <c r="P17" s="7"/>
      <c r="Q17" s="7"/>
      <c r="R17" s="7"/>
      <c r="S17" s="7"/>
      <c r="T17" s="7"/>
      <c r="U17" s="7"/>
      <c r="W17" s="54"/>
    </row>
    <row r="18" spans="1:23" ht="14.15" customHeight="1" outlineLevel="1" x14ac:dyDescent="0.35">
      <c r="A18" s="54"/>
      <c r="C18" s="45">
        <v>4</v>
      </c>
      <c r="D18" s="473" t="s">
        <v>279</v>
      </c>
      <c r="E18" s="471"/>
      <c r="F18" s="6"/>
      <c r="G18" s="8"/>
      <c r="H18" s="8"/>
      <c r="I18" s="26"/>
      <c r="J18" s="27">
        <v>60000</v>
      </c>
      <c r="K18" s="44" t="s">
        <v>64</v>
      </c>
      <c r="L18" s="8"/>
      <c r="M18" s="8"/>
      <c r="N18" s="8"/>
      <c r="O18" s="8"/>
      <c r="P18" s="8"/>
      <c r="Q18" s="8"/>
      <c r="R18" s="8"/>
      <c r="S18" s="8"/>
      <c r="T18" s="8"/>
      <c r="U18" s="8"/>
      <c r="W18" s="54"/>
    </row>
    <row r="19" spans="1:23" ht="31" outlineLevel="1" x14ac:dyDescent="0.35">
      <c r="A19" s="54"/>
      <c r="C19" s="45">
        <v>5</v>
      </c>
      <c r="D19" s="473" t="s">
        <v>280</v>
      </c>
      <c r="E19" s="474"/>
      <c r="F19" s="6"/>
      <c r="G19" s="8"/>
      <c r="H19" s="8"/>
      <c r="I19" s="26"/>
      <c r="J19" s="27">
        <v>30000</v>
      </c>
      <c r="K19" s="44" t="s">
        <v>64</v>
      </c>
      <c r="L19" s="8"/>
      <c r="M19" s="8"/>
      <c r="N19" s="8"/>
      <c r="O19" s="8"/>
      <c r="P19" s="8"/>
      <c r="Q19" s="8"/>
      <c r="R19" s="8"/>
      <c r="S19" s="8"/>
      <c r="T19" s="8"/>
      <c r="U19" s="8"/>
      <c r="W19" s="54"/>
    </row>
    <row r="20" spans="1:23" ht="15.5" outlineLevel="1" x14ac:dyDescent="0.35">
      <c r="A20" s="54"/>
      <c r="C20" s="45">
        <v>6</v>
      </c>
      <c r="D20" s="470" t="s">
        <v>281</v>
      </c>
      <c r="E20" s="471"/>
      <c r="F20" s="46"/>
      <c r="G20" s="8"/>
      <c r="H20" s="8"/>
      <c r="I20" s="26"/>
      <c r="J20" s="27">
        <v>30000</v>
      </c>
      <c r="K20" s="44" t="s">
        <v>64</v>
      </c>
      <c r="L20" s="8"/>
      <c r="M20" s="8"/>
      <c r="N20" s="8"/>
      <c r="O20" s="8"/>
      <c r="P20" s="8"/>
      <c r="Q20" s="8"/>
      <c r="R20" s="8"/>
      <c r="S20" s="8"/>
      <c r="T20" s="8"/>
      <c r="U20" s="8"/>
      <c r="W20" s="54"/>
    </row>
    <row r="21" spans="1:23" ht="15.5" outlineLevel="1" x14ac:dyDescent="0.35">
      <c r="A21" s="54"/>
      <c r="C21" s="45">
        <v>7</v>
      </c>
      <c r="D21" s="470" t="s">
        <v>282</v>
      </c>
      <c r="E21" s="471"/>
      <c r="F21" s="46"/>
      <c r="G21" s="8"/>
      <c r="H21" s="8"/>
      <c r="I21" s="26"/>
      <c r="J21" s="27">
        <v>200000</v>
      </c>
      <c r="K21" s="44" t="s">
        <v>64</v>
      </c>
      <c r="L21" s="8"/>
      <c r="M21" s="8"/>
      <c r="N21" s="8"/>
      <c r="O21" s="8"/>
      <c r="P21" s="8"/>
      <c r="Q21" s="8"/>
      <c r="R21" s="8"/>
      <c r="S21" s="8"/>
      <c r="T21" s="8"/>
      <c r="U21" s="8"/>
      <c r="W21" s="54"/>
    </row>
    <row r="22" spans="1:23" ht="31" outlineLevel="1" x14ac:dyDescent="0.35">
      <c r="A22" s="54"/>
      <c r="C22" s="45">
        <v>8</v>
      </c>
      <c r="D22" s="473" t="s">
        <v>283</v>
      </c>
      <c r="E22" s="474"/>
      <c r="F22" s="46"/>
      <c r="G22" s="8"/>
      <c r="H22" s="8"/>
      <c r="I22" s="26"/>
      <c r="J22" s="27">
        <v>120000</v>
      </c>
      <c r="K22" s="44" t="s">
        <v>64</v>
      </c>
      <c r="L22" s="8"/>
      <c r="M22" s="8"/>
      <c r="N22" s="8"/>
      <c r="O22" s="8"/>
      <c r="P22" s="8"/>
      <c r="Q22" s="8"/>
      <c r="R22" s="8"/>
      <c r="S22" s="8"/>
      <c r="T22" s="8"/>
      <c r="U22" s="8"/>
      <c r="W22" s="54"/>
    </row>
    <row r="23" spans="1:23" s="39" customFormat="1" x14ac:dyDescent="0.35">
      <c r="A23" s="60"/>
      <c r="C23" s="61"/>
      <c r="D23" s="62" t="s">
        <v>110</v>
      </c>
      <c r="E23" s="62"/>
      <c r="F23" s="63"/>
      <c r="G23" s="63"/>
      <c r="H23" s="64"/>
      <c r="I23" s="64"/>
      <c r="J23" s="50">
        <f>SUM(J15:J22)</f>
        <v>680000</v>
      </c>
      <c r="K23" s="44"/>
      <c r="L23" s="64"/>
      <c r="M23" s="64"/>
      <c r="N23" s="64"/>
      <c r="O23" s="64"/>
      <c r="P23" s="64"/>
      <c r="Q23" s="64"/>
      <c r="R23" s="64"/>
      <c r="S23" s="64"/>
      <c r="T23" s="64"/>
      <c r="U23" s="64"/>
      <c r="W23" s="60"/>
    </row>
    <row r="24" spans="1:23" x14ac:dyDescent="0.35">
      <c r="A24" s="54"/>
      <c r="D24" s="48" t="s">
        <v>111</v>
      </c>
      <c r="E24" s="287"/>
      <c r="F24" s="567"/>
      <c r="G24" s="568"/>
      <c r="H24" s="568"/>
      <c r="I24" s="568"/>
      <c r="J24" s="568"/>
      <c r="K24" s="568"/>
      <c r="L24" s="568"/>
      <c r="M24" s="568"/>
      <c r="N24" s="568"/>
      <c r="O24" s="568"/>
      <c r="P24" s="568"/>
      <c r="Q24" s="568"/>
      <c r="R24" s="568"/>
      <c r="S24" s="568"/>
      <c r="T24" s="568"/>
      <c r="U24" s="569"/>
      <c r="W24" s="54"/>
    </row>
    <row r="25" spans="1:23" outlineLevel="1" x14ac:dyDescent="0.3">
      <c r="A25" s="54"/>
      <c r="C25" s="1">
        <v>1</v>
      </c>
      <c r="D25" s="41" t="s">
        <v>284</v>
      </c>
      <c r="E25" s="41"/>
      <c r="F25" s="6"/>
      <c r="G25" s="7"/>
      <c r="H25" s="7"/>
      <c r="I25" s="7"/>
      <c r="J25" s="27">
        <v>100000</v>
      </c>
      <c r="K25" s="393" t="s">
        <v>44</v>
      </c>
      <c r="L25" s="34"/>
      <c r="M25" s="34"/>
      <c r="N25" s="34"/>
      <c r="O25" s="34"/>
      <c r="P25" s="34"/>
      <c r="Q25" s="34"/>
      <c r="R25" s="34"/>
      <c r="S25" s="34"/>
      <c r="T25" s="34"/>
      <c r="U25" s="34"/>
      <c r="W25" s="54"/>
    </row>
    <row r="26" spans="1:23" outlineLevel="1" x14ac:dyDescent="0.3">
      <c r="A26" s="54"/>
      <c r="C26" s="1">
        <v>2</v>
      </c>
      <c r="D26" s="42" t="s">
        <v>285</v>
      </c>
      <c r="E26" s="42"/>
      <c r="F26" s="6"/>
      <c r="G26" s="8"/>
      <c r="H26" s="8"/>
      <c r="I26" s="26"/>
      <c r="J26" s="27">
        <v>70000</v>
      </c>
      <c r="K26" s="393" t="s">
        <v>44</v>
      </c>
      <c r="L26" s="34"/>
      <c r="M26" s="34"/>
      <c r="N26" s="34"/>
      <c r="O26" s="34"/>
      <c r="P26" s="34"/>
      <c r="Q26" s="34"/>
      <c r="R26" s="34"/>
      <c r="S26" s="34"/>
      <c r="T26" s="34"/>
      <c r="U26" s="34"/>
      <c r="W26" s="54"/>
    </row>
    <row r="27" spans="1:23" outlineLevel="1" x14ac:dyDescent="0.3">
      <c r="A27" s="54"/>
      <c r="C27" s="1">
        <v>3</v>
      </c>
      <c r="D27" s="42" t="s">
        <v>286</v>
      </c>
      <c r="E27" s="4"/>
      <c r="F27" s="6"/>
      <c r="G27" s="6"/>
      <c r="H27" s="8"/>
      <c r="I27" s="8"/>
      <c r="J27" s="27">
        <v>100000</v>
      </c>
      <c r="K27" s="393" t="s">
        <v>44</v>
      </c>
      <c r="L27" s="34"/>
      <c r="M27" s="34"/>
      <c r="N27" s="34"/>
      <c r="O27" s="34"/>
      <c r="P27" s="34"/>
      <c r="Q27" s="34"/>
      <c r="R27" s="34"/>
      <c r="S27" s="34"/>
      <c r="T27" s="34"/>
      <c r="U27" s="34"/>
      <c r="W27" s="54"/>
    </row>
    <row r="28" spans="1:23" outlineLevel="1" x14ac:dyDescent="0.3">
      <c r="A28" s="54"/>
      <c r="C28" s="1">
        <v>4</v>
      </c>
      <c r="D28" s="42" t="s">
        <v>287</v>
      </c>
      <c r="E28" s="42"/>
      <c r="F28" s="6"/>
      <c r="G28" s="7"/>
      <c r="H28" s="7"/>
      <c r="I28" s="7"/>
      <c r="J28" s="27">
        <v>100000</v>
      </c>
      <c r="K28" s="393" t="s">
        <v>44</v>
      </c>
      <c r="L28" s="34"/>
      <c r="M28" s="34"/>
      <c r="N28" s="34"/>
      <c r="O28" s="34"/>
      <c r="P28" s="34"/>
      <c r="Q28" s="34"/>
      <c r="R28" s="34"/>
      <c r="S28" s="34"/>
      <c r="T28" s="34"/>
      <c r="U28" s="34"/>
      <c r="W28" s="54"/>
    </row>
    <row r="29" spans="1:23" outlineLevel="1" x14ac:dyDescent="0.3">
      <c r="A29" s="54"/>
      <c r="C29" s="1">
        <v>5</v>
      </c>
      <c r="D29" s="4" t="s">
        <v>288</v>
      </c>
      <c r="E29" s="4"/>
      <c r="F29" s="6"/>
      <c r="G29" s="6"/>
      <c r="H29" s="8"/>
      <c r="I29" s="8"/>
      <c r="J29" s="27">
        <v>20000</v>
      </c>
      <c r="K29" s="393" t="s">
        <v>44</v>
      </c>
      <c r="L29" s="8"/>
      <c r="M29" s="8"/>
      <c r="N29" s="8"/>
      <c r="O29" s="8"/>
      <c r="P29" s="8"/>
      <c r="Q29" s="8"/>
      <c r="R29" s="8"/>
      <c r="S29" s="8"/>
      <c r="T29" s="8"/>
      <c r="U29" s="8"/>
      <c r="W29" s="54"/>
    </row>
    <row r="30" spans="1:23" s="39" customFormat="1" x14ac:dyDescent="0.35">
      <c r="A30" s="60"/>
      <c r="D30" s="67" t="s">
        <v>112</v>
      </c>
      <c r="E30" s="67"/>
      <c r="F30" s="63"/>
      <c r="G30" s="68"/>
      <c r="H30" s="68"/>
      <c r="I30" s="68"/>
      <c r="J30" s="50">
        <f>SUM(J25:J29)</f>
        <v>390000</v>
      </c>
      <c r="K30" s="68"/>
      <c r="L30" s="68"/>
      <c r="M30" s="68"/>
      <c r="N30" s="68"/>
      <c r="O30" s="68"/>
      <c r="P30" s="68"/>
      <c r="Q30" s="68"/>
      <c r="R30" s="68"/>
      <c r="S30" s="68"/>
      <c r="T30" s="68"/>
      <c r="U30" s="68"/>
      <c r="W30" s="60"/>
    </row>
    <row r="31" spans="1:23" x14ac:dyDescent="0.35">
      <c r="A31" s="54"/>
      <c r="D31" s="49" t="s">
        <v>113</v>
      </c>
      <c r="E31" s="288"/>
      <c r="F31" s="567"/>
      <c r="G31" s="568"/>
      <c r="H31" s="568"/>
      <c r="I31" s="568"/>
      <c r="J31" s="568"/>
      <c r="K31" s="568"/>
      <c r="L31" s="568"/>
      <c r="M31" s="568"/>
      <c r="N31" s="568"/>
      <c r="O31" s="568"/>
      <c r="P31" s="568"/>
      <c r="Q31" s="568"/>
      <c r="R31" s="568"/>
      <c r="S31" s="568"/>
      <c r="T31" s="568"/>
      <c r="U31" s="569"/>
      <c r="W31" s="54"/>
    </row>
    <row r="32" spans="1:23" ht="17.149999999999999" customHeight="1" outlineLevel="1" x14ac:dyDescent="0.35">
      <c r="A32" s="54"/>
      <c r="C32" s="1">
        <v>1</v>
      </c>
      <c r="D32" s="41"/>
      <c r="E32" s="41"/>
      <c r="F32" s="6"/>
      <c r="G32" s="7"/>
      <c r="H32" s="7"/>
      <c r="I32" s="7"/>
      <c r="J32" s="27"/>
      <c r="K32" s="7"/>
      <c r="L32" s="34"/>
      <c r="M32" s="34"/>
      <c r="N32" s="34"/>
      <c r="O32" s="34"/>
      <c r="P32" s="34"/>
      <c r="Q32" s="34"/>
      <c r="R32" s="34"/>
      <c r="S32" s="34"/>
      <c r="T32" s="34"/>
      <c r="U32" s="34"/>
      <c r="W32" s="54"/>
    </row>
    <row r="33" spans="1:23" ht="18.649999999999999" customHeight="1" outlineLevel="1" x14ac:dyDescent="0.35">
      <c r="A33" s="54"/>
      <c r="C33" s="1">
        <v>2</v>
      </c>
      <c r="D33" s="42"/>
      <c r="E33" s="42"/>
      <c r="F33" s="6"/>
      <c r="G33" s="8"/>
      <c r="H33" s="8"/>
      <c r="I33" s="26"/>
      <c r="J33" s="27"/>
      <c r="K33" s="7"/>
      <c r="L33" s="34"/>
      <c r="M33" s="34"/>
      <c r="N33" s="34"/>
      <c r="O33" s="34"/>
      <c r="P33" s="34"/>
      <c r="Q33" s="34"/>
      <c r="R33" s="34"/>
      <c r="S33" s="34"/>
      <c r="T33" s="34"/>
      <c r="U33" s="34"/>
      <c r="W33" s="54"/>
    </row>
    <row r="34" spans="1:23" ht="17.149999999999999" customHeight="1" outlineLevel="1" x14ac:dyDescent="0.35">
      <c r="A34" s="54"/>
      <c r="C34" s="1">
        <v>3</v>
      </c>
      <c r="D34" s="4"/>
      <c r="E34" s="4"/>
      <c r="F34" s="6"/>
      <c r="G34" s="8"/>
      <c r="H34" s="8"/>
      <c r="I34" s="26"/>
      <c r="J34" s="27"/>
      <c r="K34" s="7"/>
      <c r="L34" s="8"/>
      <c r="M34" s="8"/>
      <c r="N34" s="8"/>
      <c r="O34" s="8"/>
      <c r="P34" s="8"/>
      <c r="Q34" s="8"/>
      <c r="R34" s="8"/>
      <c r="S34" s="8"/>
      <c r="T34" s="8"/>
      <c r="U34" s="8"/>
      <c r="W34" s="54"/>
    </row>
    <row r="35" spans="1:23" s="39" customFormat="1" x14ac:dyDescent="0.35">
      <c r="A35" s="60"/>
      <c r="D35" s="370" t="s">
        <v>114</v>
      </c>
      <c r="E35" s="370"/>
      <c r="F35" s="478"/>
      <c r="G35" s="479"/>
      <c r="H35" s="479"/>
      <c r="I35" s="480"/>
      <c r="J35" s="481"/>
      <c r="K35" s="482"/>
      <c r="L35" s="479"/>
      <c r="M35" s="479"/>
      <c r="N35" s="479"/>
      <c r="O35" s="479"/>
      <c r="P35" s="479"/>
      <c r="Q35" s="479"/>
      <c r="R35" s="479"/>
      <c r="S35" s="479"/>
      <c r="T35" s="479"/>
      <c r="U35" s="479"/>
      <c r="W35" s="60"/>
    </row>
    <row r="36" spans="1:23" x14ac:dyDescent="0.35">
      <c r="A36" s="54"/>
      <c r="D36" s="475" t="s">
        <v>115</v>
      </c>
      <c r="E36" s="475"/>
      <c r="F36" s="476"/>
      <c r="G36" s="476"/>
      <c r="H36" s="476"/>
      <c r="I36" s="476"/>
      <c r="J36" s="477">
        <f>SUM(J13+J23+J30)</f>
        <v>1470000</v>
      </c>
      <c r="K36" s="318"/>
      <c r="L36" s="318"/>
      <c r="M36" s="318"/>
      <c r="N36" s="318"/>
      <c r="O36" s="318"/>
      <c r="P36" s="318"/>
      <c r="Q36" s="318"/>
      <c r="R36" s="318"/>
      <c r="S36" s="318"/>
      <c r="T36" s="318"/>
      <c r="U36" s="318"/>
      <c r="W36" s="54"/>
    </row>
    <row r="37" spans="1:23" x14ac:dyDescent="0.35">
      <c r="A37" s="54"/>
      <c r="W37" s="54"/>
    </row>
    <row r="38" spans="1:23" ht="15" customHeight="1" x14ac:dyDescent="0.35">
      <c r="A38" s="54"/>
      <c r="D38" s="38" t="s">
        <v>116</v>
      </c>
      <c r="E38" s="38"/>
      <c r="F38" s="557"/>
      <c r="G38" s="557"/>
      <c r="H38" s="557"/>
      <c r="I38" s="557"/>
      <c r="J38" s="557"/>
      <c r="K38" s="53"/>
      <c r="L38" s="53"/>
      <c r="M38" s="53"/>
      <c r="N38" s="53"/>
      <c r="O38" s="53"/>
      <c r="P38" s="53"/>
      <c r="Q38" s="53"/>
      <c r="R38" s="53"/>
      <c r="S38" s="53"/>
      <c r="T38" s="53"/>
      <c r="U38" s="53"/>
      <c r="W38" s="54"/>
    </row>
    <row r="39" spans="1:23" x14ac:dyDescent="0.35">
      <c r="A39" s="54"/>
      <c r="D39" s="38" t="s">
        <v>118</v>
      </c>
      <c r="E39" s="38"/>
      <c r="F39" s="557"/>
      <c r="G39" s="557"/>
      <c r="H39" s="52"/>
      <c r="I39" s="52"/>
      <c r="J39" s="52"/>
      <c r="K39" s="558"/>
      <c r="L39" s="558"/>
      <c r="M39" s="558"/>
      <c r="N39" s="558"/>
      <c r="O39" s="558"/>
      <c r="P39" s="558"/>
      <c r="Q39" s="558"/>
      <c r="R39" s="558"/>
      <c r="S39" s="558"/>
      <c r="T39" s="558"/>
      <c r="U39" s="558"/>
      <c r="W39" s="54"/>
    </row>
    <row r="40" spans="1:23" x14ac:dyDescent="0.35">
      <c r="A40" s="54"/>
      <c r="D40" s="38" t="s">
        <v>120</v>
      </c>
      <c r="E40" s="38"/>
      <c r="F40" s="559"/>
      <c r="G40" s="559"/>
      <c r="H40" s="559"/>
      <c r="I40" s="559"/>
      <c r="J40" s="559"/>
      <c r="K40" s="37"/>
      <c r="L40" s="37"/>
      <c r="M40" s="37"/>
      <c r="N40" s="37"/>
      <c r="O40" s="37"/>
      <c r="P40" s="37"/>
      <c r="Q40" s="37"/>
      <c r="R40" s="37"/>
      <c r="S40" s="37"/>
      <c r="T40" s="37"/>
      <c r="U40" s="37"/>
      <c r="W40" s="54"/>
    </row>
    <row r="41" spans="1:23" x14ac:dyDescent="0.35">
      <c r="A41" s="54"/>
      <c r="W41" s="54"/>
    </row>
    <row r="42" spans="1:23" x14ac:dyDescent="0.35">
      <c r="A42" s="54"/>
      <c r="B42" s="54"/>
      <c r="C42" s="54"/>
      <c r="D42" s="54"/>
      <c r="E42" s="54"/>
      <c r="F42" s="55"/>
      <c r="G42" s="55"/>
      <c r="H42" s="55"/>
      <c r="I42" s="55"/>
      <c r="J42" s="55"/>
      <c r="K42" s="55"/>
      <c r="L42" s="55"/>
      <c r="M42" s="55"/>
      <c r="N42" s="55"/>
      <c r="O42" s="55"/>
      <c r="P42" s="55"/>
      <c r="Q42" s="55"/>
      <c r="R42" s="55"/>
      <c r="S42" s="55"/>
      <c r="T42" s="55"/>
      <c r="U42" s="55"/>
      <c r="V42" s="54"/>
      <c r="W42" s="54"/>
    </row>
    <row r="52" spans="4:4" x14ac:dyDescent="0.35">
      <c r="D52" s="1" t="s">
        <v>267</v>
      </c>
    </row>
  </sheetData>
  <mergeCells count="10">
    <mergeCell ref="F38:J38"/>
    <mergeCell ref="F39:G39"/>
    <mergeCell ref="K39:U39"/>
    <mergeCell ref="F40:J40"/>
    <mergeCell ref="C4:D4"/>
    <mergeCell ref="F4:U4"/>
    <mergeCell ref="C13:D13"/>
    <mergeCell ref="F14:U14"/>
    <mergeCell ref="F24:U24"/>
    <mergeCell ref="F31:U31"/>
  </mergeCells>
  <phoneticPr fontId="19" type="noConversion"/>
  <dataValidations count="1">
    <dataValidation type="textLength" allowBlank="1" showInputMessage="1" showErrorMessage="1" errorTitle="Character Length" error="Value can not exceed 250 characters" sqref="D23:E35" xr:uid="{65DD6DAE-451F-40A3-AE87-7B6B88380E39}">
      <formula1>0</formula1>
      <formula2>250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E84D6-B0C4-44C7-AC19-3481E0CCF4C6}">
  <dimension ref="A1:W56"/>
  <sheetViews>
    <sheetView topLeftCell="C14" workbookViewId="0">
      <selection activeCell="F24" sqref="F24:F25"/>
    </sheetView>
  </sheetViews>
  <sheetFormatPr defaultColWidth="9.25" defaultRowHeight="14" outlineLevelRow="1" x14ac:dyDescent="0.35"/>
  <cols>
    <col min="1" max="1" width="2.75" style="1" customWidth="1"/>
    <col min="2" max="2" width="3.83203125" style="1" customWidth="1"/>
    <col min="3" max="3" width="3.25" style="1" bestFit="1" customWidth="1"/>
    <col min="4" max="4" width="71.75" style="1" customWidth="1"/>
    <col min="5" max="5" width="27.08203125" style="1" customWidth="1"/>
    <col min="6" max="6" width="28.33203125" style="5" customWidth="1"/>
    <col min="7" max="7" width="17.5" style="5" customWidth="1"/>
    <col min="8" max="8" width="17.25" style="5" customWidth="1"/>
    <col min="9" max="9" width="11.5" style="5" customWidth="1"/>
    <col min="10" max="10" width="18.25" style="5" customWidth="1"/>
    <col min="11" max="11" width="15.58203125" style="5" customWidth="1"/>
    <col min="12" max="12" width="26.08203125" style="5" customWidth="1"/>
    <col min="13" max="13" width="10.25" style="5" customWidth="1"/>
    <col min="14" max="14" width="9.5" style="5" customWidth="1"/>
    <col min="15" max="15" width="9.58203125" style="5" customWidth="1"/>
    <col min="16" max="16" width="9.25" style="5" customWidth="1"/>
    <col min="17" max="17" width="10.5" style="5" customWidth="1"/>
    <col min="18" max="18" width="9.25" style="5" customWidth="1"/>
    <col min="19" max="19" width="9.83203125" style="5" customWidth="1"/>
    <col min="20" max="20" width="9.08203125" style="5" customWidth="1"/>
    <col min="21" max="21" width="12.33203125" style="5" customWidth="1"/>
    <col min="22" max="22" width="7.5" style="1" customWidth="1"/>
    <col min="23" max="23" width="3" style="1" customWidth="1"/>
    <col min="24" max="16384" width="9.25" style="1"/>
  </cols>
  <sheetData>
    <row r="1" spans="1:23" x14ac:dyDescent="0.35">
      <c r="A1" s="54"/>
      <c r="B1" s="54"/>
      <c r="C1" s="54"/>
      <c r="D1" s="54"/>
      <c r="E1" s="54"/>
      <c r="F1" s="55"/>
      <c r="G1" s="55"/>
      <c r="H1" s="55"/>
      <c r="I1" s="55"/>
      <c r="J1" s="55"/>
      <c r="K1" s="55"/>
      <c r="L1" s="55"/>
      <c r="M1" s="55"/>
      <c r="N1" s="55"/>
      <c r="O1" s="55"/>
      <c r="P1" s="55"/>
      <c r="Q1" s="55"/>
      <c r="R1" s="55"/>
      <c r="S1" s="55"/>
      <c r="T1" s="55"/>
      <c r="U1" s="55"/>
      <c r="V1" s="54"/>
      <c r="W1" s="54"/>
    </row>
    <row r="2" spans="1:23" x14ac:dyDescent="0.35">
      <c r="A2" s="54"/>
      <c r="W2" s="54"/>
    </row>
    <row r="3" spans="1:23" s="2" customFormat="1" ht="39" x14ac:dyDescent="0.35">
      <c r="A3" s="56"/>
      <c r="C3" s="35" t="s">
        <v>1</v>
      </c>
      <c r="D3" s="25" t="s">
        <v>101</v>
      </c>
      <c r="E3" s="25" t="s">
        <v>102</v>
      </c>
      <c r="F3" s="25" t="s">
        <v>268</v>
      </c>
      <c r="G3" s="24" t="s">
        <v>5</v>
      </c>
      <c r="H3" s="24" t="s">
        <v>103</v>
      </c>
      <c r="I3" s="24" t="s">
        <v>7</v>
      </c>
      <c r="J3" s="25" t="s">
        <v>104</v>
      </c>
      <c r="K3" s="25" t="s">
        <v>105</v>
      </c>
      <c r="L3" s="24" t="s">
        <v>106</v>
      </c>
      <c r="M3" s="24" t="s">
        <v>11</v>
      </c>
      <c r="N3" s="24" t="s">
        <v>12</v>
      </c>
      <c r="O3" s="24" t="s">
        <v>13</v>
      </c>
      <c r="P3" s="24" t="s">
        <v>14</v>
      </c>
      <c r="Q3" s="24" t="s">
        <v>15</v>
      </c>
      <c r="R3" s="24" t="s">
        <v>16</v>
      </c>
      <c r="S3" s="24" t="s">
        <v>14</v>
      </c>
      <c r="T3" s="24" t="s">
        <v>17</v>
      </c>
      <c r="U3" s="24" t="s">
        <v>18</v>
      </c>
      <c r="W3" s="56"/>
    </row>
    <row r="4" spans="1:23" ht="15.75" customHeight="1" x14ac:dyDescent="0.35">
      <c r="A4" s="54"/>
      <c r="C4" s="560" t="s">
        <v>107</v>
      </c>
      <c r="D4" s="561"/>
      <c r="E4" s="270"/>
      <c r="F4" s="562"/>
      <c r="G4" s="563"/>
      <c r="H4" s="563"/>
      <c r="I4" s="563"/>
      <c r="J4" s="563"/>
      <c r="K4" s="563"/>
      <c r="L4" s="563"/>
      <c r="M4" s="563"/>
      <c r="N4" s="563"/>
      <c r="O4" s="563"/>
      <c r="P4" s="563"/>
      <c r="Q4" s="563"/>
      <c r="R4" s="563"/>
      <c r="S4" s="563"/>
      <c r="T4" s="563"/>
      <c r="U4" s="564"/>
      <c r="W4" s="54"/>
    </row>
    <row r="5" spans="1:23" outlineLevel="1" x14ac:dyDescent="0.35">
      <c r="A5" s="54"/>
      <c r="C5" s="45">
        <v>1</v>
      </c>
      <c r="D5" s="309" t="s">
        <v>121</v>
      </c>
      <c r="E5" s="289" t="s">
        <v>289</v>
      </c>
      <c r="F5" s="7" t="s">
        <v>123</v>
      </c>
      <c r="G5" s="7" t="s">
        <v>124</v>
      </c>
      <c r="H5" s="26" t="s">
        <v>125</v>
      </c>
      <c r="I5" s="26" t="s">
        <v>24</v>
      </c>
      <c r="J5" s="70">
        <v>80000</v>
      </c>
      <c r="K5" s="44" t="s">
        <v>37</v>
      </c>
      <c r="L5" s="291">
        <v>45371</v>
      </c>
      <c r="M5" s="34">
        <f t="shared" ref="M5:M12" si="0">L5+5</f>
        <v>45376</v>
      </c>
      <c r="N5" s="34">
        <f t="shared" ref="N5:N12" si="1">M5+30</f>
        <v>45406</v>
      </c>
      <c r="O5" s="34">
        <f t="shared" ref="O5:P12" si="2">N5+7</f>
        <v>45413</v>
      </c>
      <c r="P5" s="34">
        <f t="shared" si="2"/>
        <v>45420</v>
      </c>
      <c r="Q5" s="34">
        <f t="shared" ref="Q5:Q12" si="3">P5+14</f>
        <v>45434</v>
      </c>
      <c r="R5" s="34">
        <f t="shared" ref="R5:S12" si="4">Q5+7</f>
        <v>45441</v>
      </c>
      <c r="S5" s="34">
        <f t="shared" si="4"/>
        <v>45448</v>
      </c>
      <c r="T5" s="34">
        <f t="shared" ref="T5:T12" si="5">S5+5</f>
        <v>45453</v>
      </c>
      <c r="U5" s="34">
        <f t="shared" ref="U5:U12" si="6">T5+14</f>
        <v>45467</v>
      </c>
      <c r="W5" s="54"/>
    </row>
    <row r="6" spans="1:23" outlineLevel="1" x14ac:dyDescent="0.35">
      <c r="A6" s="54"/>
      <c r="C6" s="45">
        <v>2</v>
      </c>
      <c r="D6" s="309" t="s">
        <v>126</v>
      </c>
      <c r="E6" s="289" t="s">
        <v>290</v>
      </c>
      <c r="F6" s="6"/>
      <c r="G6" s="7" t="s">
        <v>124</v>
      </c>
      <c r="H6" s="26" t="s">
        <v>125</v>
      </c>
      <c r="I6" s="26" t="s">
        <v>24</v>
      </c>
      <c r="J6" s="27"/>
      <c r="K6" s="7"/>
      <c r="L6" s="291">
        <v>45383</v>
      </c>
      <c r="M6" s="34">
        <f t="shared" si="0"/>
        <v>45388</v>
      </c>
      <c r="N6" s="34">
        <f t="shared" si="1"/>
        <v>45418</v>
      </c>
      <c r="O6" s="34">
        <f t="shared" si="2"/>
        <v>45425</v>
      </c>
      <c r="P6" s="34">
        <f t="shared" si="2"/>
        <v>45432</v>
      </c>
      <c r="Q6" s="34">
        <f t="shared" si="3"/>
        <v>45446</v>
      </c>
      <c r="R6" s="34">
        <f t="shared" si="4"/>
        <v>45453</v>
      </c>
      <c r="S6" s="34">
        <f t="shared" si="4"/>
        <v>45460</v>
      </c>
      <c r="T6" s="34">
        <f t="shared" si="5"/>
        <v>45465</v>
      </c>
      <c r="U6" s="34">
        <f t="shared" si="6"/>
        <v>45479</v>
      </c>
      <c r="W6" s="54"/>
    </row>
    <row r="7" spans="1:23" ht="14.5" customHeight="1" outlineLevel="1" x14ac:dyDescent="0.35">
      <c r="A7" s="54"/>
      <c r="C7" s="45">
        <v>3</v>
      </c>
      <c r="D7" s="45" t="s">
        <v>129</v>
      </c>
      <c r="E7" s="289" t="s">
        <v>291</v>
      </c>
      <c r="F7" s="46" t="s">
        <v>131</v>
      </c>
      <c r="G7" s="7" t="s">
        <v>124</v>
      </c>
      <c r="H7" s="26" t="s">
        <v>125</v>
      </c>
      <c r="I7" s="26" t="s">
        <v>24</v>
      </c>
      <c r="J7" s="27">
        <v>19018</v>
      </c>
      <c r="K7" s="44" t="s">
        <v>32</v>
      </c>
      <c r="L7" s="291">
        <v>45386</v>
      </c>
      <c r="M7" s="34">
        <f t="shared" si="0"/>
        <v>45391</v>
      </c>
      <c r="N7" s="34">
        <f t="shared" si="1"/>
        <v>45421</v>
      </c>
      <c r="O7" s="34">
        <f t="shared" si="2"/>
        <v>45428</v>
      </c>
      <c r="P7" s="34">
        <f t="shared" si="2"/>
        <v>45435</v>
      </c>
      <c r="Q7" s="34">
        <f t="shared" si="3"/>
        <v>45449</v>
      </c>
      <c r="R7" s="34">
        <f t="shared" si="4"/>
        <v>45456</v>
      </c>
      <c r="S7" s="34">
        <f t="shared" si="4"/>
        <v>45463</v>
      </c>
      <c r="T7" s="34">
        <f t="shared" si="5"/>
        <v>45468</v>
      </c>
      <c r="U7" s="34">
        <f t="shared" si="6"/>
        <v>45482</v>
      </c>
      <c r="W7" s="54"/>
    </row>
    <row r="8" spans="1:23" ht="28" outlineLevel="1" x14ac:dyDescent="0.35">
      <c r="A8" s="54"/>
      <c r="C8" s="45">
        <v>4</v>
      </c>
      <c r="D8" s="45" t="s">
        <v>132</v>
      </c>
      <c r="E8" s="289" t="s">
        <v>292</v>
      </c>
      <c r="F8" s="6" t="s">
        <v>134</v>
      </c>
      <c r="G8" s="7" t="s">
        <v>124</v>
      </c>
      <c r="H8" s="26" t="s">
        <v>125</v>
      </c>
      <c r="I8" s="26" t="s">
        <v>24</v>
      </c>
      <c r="J8" s="27">
        <v>44308</v>
      </c>
      <c r="K8" s="46" t="s">
        <v>37</v>
      </c>
      <c r="L8" s="291">
        <v>45391</v>
      </c>
      <c r="M8" s="34">
        <f t="shared" si="0"/>
        <v>45396</v>
      </c>
      <c r="N8" s="34">
        <f t="shared" si="1"/>
        <v>45426</v>
      </c>
      <c r="O8" s="34">
        <f t="shared" si="2"/>
        <v>45433</v>
      </c>
      <c r="P8" s="34">
        <f t="shared" si="2"/>
        <v>45440</v>
      </c>
      <c r="Q8" s="34">
        <f t="shared" si="3"/>
        <v>45454</v>
      </c>
      <c r="R8" s="34">
        <f t="shared" si="4"/>
        <v>45461</v>
      </c>
      <c r="S8" s="34">
        <f t="shared" si="4"/>
        <v>45468</v>
      </c>
      <c r="T8" s="34">
        <f t="shared" si="5"/>
        <v>45473</v>
      </c>
      <c r="U8" s="34">
        <f t="shared" si="6"/>
        <v>45487</v>
      </c>
      <c r="W8" s="54"/>
    </row>
    <row r="9" spans="1:23" ht="42" outlineLevel="1" x14ac:dyDescent="0.35">
      <c r="A9" s="54"/>
      <c r="C9" s="45">
        <v>5</v>
      </c>
      <c r="D9" s="45" t="s">
        <v>135</v>
      </c>
      <c r="E9" s="305" t="s">
        <v>293</v>
      </c>
      <c r="F9" s="46" t="s">
        <v>137</v>
      </c>
      <c r="G9" s="7" t="s">
        <v>124</v>
      </c>
      <c r="H9" s="26" t="s">
        <v>125</v>
      </c>
      <c r="I9" s="26" t="s">
        <v>24</v>
      </c>
      <c r="J9" s="27">
        <v>18000</v>
      </c>
      <c r="K9" s="46" t="s">
        <v>32</v>
      </c>
      <c r="L9" s="291">
        <v>45386</v>
      </c>
      <c r="M9" s="34">
        <f t="shared" si="0"/>
        <v>45391</v>
      </c>
      <c r="N9" s="34">
        <f t="shared" si="1"/>
        <v>45421</v>
      </c>
      <c r="O9" s="34">
        <f t="shared" si="2"/>
        <v>45428</v>
      </c>
      <c r="P9" s="34">
        <f t="shared" si="2"/>
        <v>45435</v>
      </c>
      <c r="Q9" s="34">
        <f t="shared" si="3"/>
        <v>45449</v>
      </c>
      <c r="R9" s="34">
        <f t="shared" si="4"/>
        <v>45456</v>
      </c>
      <c r="S9" s="34">
        <f t="shared" si="4"/>
        <v>45463</v>
      </c>
      <c r="T9" s="34">
        <f t="shared" si="5"/>
        <v>45468</v>
      </c>
      <c r="U9" s="34">
        <f t="shared" si="6"/>
        <v>45482</v>
      </c>
      <c r="W9" s="54"/>
    </row>
    <row r="10" spans="1:23" ht="28" outlineLevel="1" x14ac:dyDescent="0.35">
      <c r="A10" s="54"/>
      <c r="C10" s="45">
        <v>6</v>
      </c>
      <c r="D10" s="45" t="s">
        <v>138</v>
      </c>
      <c r="E10" s="305" t="s">
        <v>294</v>
      </c>
      <c r="F10" s="46" t="s">
        <v>128</v>
      </c>
      <c r="G10" s="7" t="s">
        <v>124</v>
      </c>
      <c r="H10" s="26" t="s">
        <v>125</v>
      </c>
      <c r="I10" s="26" t="s">
        <v>24</v>
      </c>
      <c r="J10" s="27">
        <v>23200</v>
      </c>
      <c r="K10" s="46" t="s">
        <v>37</v>
      </c>
      <c r="L10" s="291">
        <v>45391</v>
      </c>
      <c r="M10" s="34">
        <f t="shared" si="0"/>
        <v>45396</v>
      </c>
      <c r="N10" s="34">
        <f t="shared" si="1"/>
        <v>45426</v>
      </c>
      <c r="O10" s="34">
        <f t="shared" si="2"/>
        <v>45433</v>
      </c>
      <c r="P10" s="34">
        <f t="shared" si="2"/>
        <v>45440</v>
      </c>
      <c r="Q10" s="34">
        <f t="shared" si="3"/>
        <v>45454</v>
      </c>
      <c r="R10" s="34">
        <f t="shared" si="4"/>
        <v>45461</v>
      </c>
      <c r="S10" s="34">
        <f t="shared" si="4"/>
        <v>45468</v>
      </c>
      <c r="T10" s="34">
        <f t="shared" si="5"/>
        <v>45473</v>
      </c>
      <c r="U10" s="34">
        <f t="shared" si="6"/>
        <v>45487</v>
      </c>
      <c r="W10" s="54"/>
    </row>
    <row r="11" spans="1:23" ht="28" outlineLevel="1" x14ac:dyDescent="0.35">
      <c r="A11" s="54"/>
      <c r="C11" s="45">
        <v>7</v>
      </c>
      <c r="D11" s="45" t="s">
        <v>140</v>
      </c>
      <c r="E11" s="305" t="s">
        <v>295</v>
      </c>
      <c r="F11" s="46" t="s">
        <v>128</v>
      </c>
      <c r="G11" s="7" t="s">
        <v>124</v>
      </c>
      <c r="H11" s="26" t="s">
        <v>125</v>
      </c>
      <c r="I11" s="26" t="s">
        <v>24</v>
      </c>
      <c r="J11" s="27">
        <v>20000</v>
      </c>
      <c r="K11" s="46" t="s">
        <v>37</v>
      </c>
      <c r="L11" s="291">
        <v>45391</v>
      </c>
      <c r="M11" s="34">
        <f t="shared" si="0"/>
        <v>45396</v>
      </c>
      <c r="N11" s="34">
        <f t="shared" si="1"/>
        <v>45426</v>
      </c>
      <c r="O11" s="34">
        <f t="shared" si="2"/>
        <v>45433</v>
      </c>
      <c r="P11" s="34">
        <f t="shared" si="2"/>
        <v>45440</v>
      </c>
      <c r="Q11" s="34">
        <f t="shared" si="3"/>
        <v>45454</v>
      </c>
      <c r="R11" s="34">
        <f t="shared" si="4"/>
        <v>45461</v>
      </c>
      <c r="S11" s="34">
        <f t="shared" si="4"/>
        <v>45468</v>
      </c>
      <c r="T11" s="34">
        <f t="shared" si="5"/>
        <v>45473</v>
      </c>
      <c r="U11" s="34">
        <f t="shared" si="6"/>
        <v>45487</v>
      </c>
      <c r="W11" s="54"/>
    </row>
    <row r="12" spans="1:23" ht="42" outlineLevel="1" x14ac:dyDescent="0.35">
      <c r="A12" s="54"/>
      <c r="C12" s="45">
        <v>8</v>
      </c>
      <c r="D12" s="45" t="s">
        <v>142</v>
      </c>
      <c r="E12" s="305" t="s">
        <v>296</v>
      </c>
      <c r="F12" s="46" t="s">
        <v>144</v>
      </c>
      <c r="G12" s="7" t="s">
        <v>124</v>
      </c>
      <c r="H12" s="26" t="s">
        <v>125</v>
      </c>
      <c r="I12" s="26" t="s">
        <v>24</v>
      </c>
      <c r="J12" s="27">
        <v>40000</v>
      </c>
      <c r="K12" s="46" t="s">
        <v>32</v>
      </c>
      <c r="L12" s="291">
        <v>45394</v>
      </c>
      <c r="M12" s="34">
        <f t="shared" si="0"/>
        <v>45399</v>
      </c>
      <c r="N12" s="34">
        <f t="shared" si="1"/>
        <v>45429</v>
      </c>
      <c r="O12" s="34">
        <f t="shared" si="2"/>
        <v>45436</v>
      </c>
      <c r="P12" s="34">
        <f t="shared" si="2"/>
        <v>45443</v>
      </c>
      <c r="Q12" s="34">
        <f t="shared" si="3"/>
        <v>45457</v>
      </c>
      <c r="R12" s="34">
        <f t="shared" si="4"/>
        <v>45464</v>
      </c>
      <c r="S12" s="34">
        <f t="shared" si="4"/>
        <v>45471</v>
      </c>
      <c r="T12" s="34">
        <f t="shared" si="5"/>
        <v>45476</v>
      </c>
      <c r="U12" s="34">
        <f t="shared" si="6"/>
        <v>45490</v>
      </c>
      <c r="W12" s="54"/>
    </row>
    <row r="13" spans="1:23" s="39" customFormat="1" ht="15.75" customHeight="1" x14ac:dyDescent="0.35">
      <c r="A13" s="60"/>
      <c r="C13" s="572" t="s">
        <v>108</v>
      </c>
      <c r="D13" s="572"/>
      <c r="E13" s="66"/>
      <c r="F13" s="66"/>
      <c r="G13" s="66"/>
      <c r="H13" s="66"/>
      <c r="I13" s="66"/>
      <c r="J13" s="50"/>
      <c r="K13" s="66"/>
      <c r="L13" s="66"/>
      <c r="M13" s="66"/>
      <c r="N13" s="66"/>
      <c r="O13" s="66"/>
      <c r="P13" s="66"/>
      <c r="Q13" s="66"/>
      <c r="R13" s="66"/>
      <c r="S13" s="66"/>
      <c r="T13" s="66"/>
      <c r="U13" s="66"/>
      <c r="W13" s="60"/>
    </row>
    <row r="14" spans="1:23" x14ac:dyDescent="0.35">
      <c r="A14" s="54"/>
      <c r="D14" s="59" t="s">
        <v>109</v>
      </c>
      <c r="E14" s="286"/>
      <c r="F14" s="562"/>
      <c r="G14" s="563"/>
      <c r="H14" s="563"/>
      <c r="I14" s="563"/>
      <c r="J14" s="563"/>
      <c r="K14" s="563"/>
      <c r="L14" s="563"/>
      <c r="M14" s="563"/>
      <c r="N14" s="563"/>
      <c r="O14" s="563"/>
      <c r="P14" s="563"/>
      <c r="Q14" s="563"/>
      <c r="R14" s="563"/>
      <c r="S14" s="563"/>
      <c r="T14" s="563"/>
      <c r="U14" s="564"/>
      <c r="W14" s="54"/>
    </row>
    <row r="15" spans="1:23" outlineLevel="1" x14ac:dyDescent="0.35">
      <c r="A15" s="54"/>
      <c r="C15" s="45">
        <v>1</v>
      </c>
      <c r="D15" s="58" t="s">
        <v>297</v>
      </c>
      <c r="E15" s="3"/>
      <c r="F15" s="7"/>
      <c r="G15" s="26"/>
      <c r="H15" s="26"/>
      <c r="I15" s="26"/>
      <c r="J15" s="27"/>
      <c r="K15" s="44"/>
      <c r="L15" s="34"/>
      <c r="M15" s="34"/>
      <c r="N15" s="34"/>
      <c r="O15" s="34"/>
      <c r="P15" s="34"/>
      <c r="Q15" s="34"/>
      <c r="R15" s="34"/>
      <c r="S15" s="34"/>
      <c r="T15" s="34"/>
      <c r="U15" s="34"/>
      <c r="W15" s="54"/>
    </row>
    <row r="16" spans="1:23" outlineLevel="1" x14ac:dyDescent="0.35">
      <c r="A16" s="54"/>
      <c r="C16" s="45">
        <v>2</v>
      </c>
      <c r="D16" s="45" t="s">
        <v>298</v>
      </c>
      <c r="E16" s="45"/>
      <c r="F16" s="6"/>
      <c r="G16" s="6"/>
      <c r="H16" s="8"/>
      <c r="I16" s="8"/>
      <c r="J16" s="27"/>
      <c r="K16" s="9"/>
      <c r="L16" s="34"/>
      <c r="M16" s="34"/>
      <c r="N16" s="34"/>
      <c r="O16" s="34"/>
      <c r="P16" s="34"/>
      <c r="Q16" s="34"/>
      <c r="R16" s="34"/>
      <c r="S16" s="34"/>
      <c r="T16" s="34"/>
      <c r="U16" s="34"/>
      <c r="W16" s="54"/>
    </row>
    <row r="17" spans="1:23" outlineLevel="1" x14ac:dyDescent="0.35">
      <c r="A17" s="54"/>
      <c r="C17" s="45">
        <v>3</v>
      </c>
      <c r="D17" s="58" t="s">
        <v>299</v>
      </c>
      <c r="E17" s="58"/>
      <c r="F17" s="46" t="s">
        <v>131</v>
      </c>
      <c r="G17" s="7"/>
      <c r="H17" s="7"/>
      <c r="I17" s="7"/>
      <c r="J17" s="27">
        <v>30000</v>
      </c>
      <c r="K17" s="7" t="s">
        <v>32</v>
      </c>
      <c r="L17" s="7"/>
      <c r="M17" s="7"/>
      <c r="N17" s="7"/>
      <c r="O17" s="7"/>
      <c r="P17" s="7"/>
      <c r="Q17" s="7"/>
      <c r="R17" s="7"/>
      <c r="S17" s="7"/>
      <c r="T17" s="7"/>
      <c r="U17" s="7"/>
      <c r="W17" s="54"/>
    </row>
    <row r="18" spans="1:23" ht="14.15" customHeight="1" outlineLevel="1" x14ac:dyDescent="0.35">
      <c r="A18" s="54"/>
      <c r="C18" s="45">
        <v>4</v>
      </c>
      <c r="D18" s="4" t="s">
        <v>300</v>
      </c>
      <c r="E18" s="4"/>
      <c r="F18" s="6" t="s">
        <v>301</v>
      </c>
      <c r="G18" s="8"/>
      <c r="H18" s="8"/>
      <c r="I18" s="26"/>
      <c r="J18" s="27">
        <v>100000</v>
      </c>
      <c r="K18" s="9" t="s">
        <v>37</v>
      </c>
      <c r="L18" s="8"/>
      <c r="M18" s="8"/>
      <c r="N18" s="8"/>
      <c r="O18" s="8"/>
      <c r="P18" s="8"/>
      <c r="Q18" s="8"/>
      <c r="R18" s="8"/>
      <c r="S18" s="8"/>
      <c r="T18" s="8"/>
      <c r="U18" s="8"/>
      <c r="W18" s="54"/>
    </row>
    <row r="19" spans="1:23" ht="28" outlineLevel="1" x14ac:dyDescent="0.35">
      <c r="A19" s="54"/>
      <c r="C19" s="45">
        <v>5</v>
      </c>
      <c r="D19" s="4" t="s">
        <v>302</v>
      </c>
      <c r="E19" s="4"/>
      <c r="F19" s="6" t="s">
        <v>134</v>
      </c>
      <c r="G19" s="8"/>
      <c r="H19" s="8"/>
      <c r="I19" s="26"/>
      <c r="J19" s="27">
        <v>30000</v>
      </c>
      <c r="K19" s="9"/>
      <c r="L19" s="8"/>
      <c r="M19" s="8"/>
      <c r="N19" s="8"/>
      <c r="O19" s="8"/>
      <c r="P19" s="8"/>
      <c r="Q19" s="8"/>
      <c r="R19" s="8"/>
      <c r="S19" s="8"/>
      <c r="T19" s="8"/>
      <c r="U19" s="8"/>
      <c r="W19" s="54"/>
    </row>
    <row r="20" spans="1:23" ht="28" outlineLevel="1" x14ac:dyDescent="0.35">
      <c r="A20" s="54"/>
      <c r="C20" s="45">
        <v>6</v>
      </c>
      <c r="D20" s="45" t="s">
        <v>303</v>
      </c>
      <c r="E20" s="45"/>
      <c r="F20" s="46" t="s">
        <v>144</v>
      </c>
      <c r="G20" s="8"/>
      <c r="H20" s="8"/>
      <c r="I20" s="26"/>
      <c r="J20" s="27">
        <v>38323</v>
      </c>
      <c r="K20" s="9"/>
      <c r="L20" s="8"/>
      <c r="M20" s="8"/>
      <c r="N20" s="8"/>
      <c r="O20" s="8"/>
      <c r="P20" s="8"/>
      <c r="Q20" s="8"/>
      <c r="R20" s="8"/>
      <c r="S20" s="8"/>
      <c r="T20" s="8"/>
      <c r="U20" s="8"/>
      <c r="W20" s="54"/>
    </row>
    <row r="21" spans="1:23" outlineLevel="1" x14ac:dyDescent="0.35">
      <c r="A21" s="54"/>
      <c r="C21" s="45">
        <v>7</v>
      </c>
      <c r="D21" s="4" t="s">
        <v>304</v>
      </c>
      <c r="E21" s="4"/>
      <c r="F21" s="46" t="s">
        <v>305</v>
      </c>
      <c r="G21" s="8"/>
      <c r="H21" s="8"/>
      <c r="I21" s="26"/>
      <c r="J21" s="27">
        <v>18000</v>
      </c>
      <c r="K21" s="9"/>
      <c r="L21" s="8"/>
      <c r="M21" s="8"/>
      <c r="N21" s="8"/>
      <c r="O21" s="8"/>
      <c r="P21" s="8"/>
      <c r="Q21" s="8"/>
      <c r="R21" s="8"/>
      <c r="S21" s="8"/>
      <c r="T21" s="8"/>
      <c r="U21" s="8"/>
      <c r="W21" s="54"/>
    </row>
    <row r="22" spans="1:23" s="39" customFormat="1" x14ac:dyDescent="0.35">
      <c r="A22" s="60"/>
      <c r="C22" s="61"/>
      <c r="D22" s="62" t="s">
        <v>110</v>
      </c>
      <c r="E22" s="62"/>
      <c r="F22" s="63"/>
      <c r="G22" s="63"/>
      <c r="H22" s="64"/>
      <c r="I22" s="64"/>
      <c r="J22" s="50"/>
      <c r="K22" s="65"/>
      <c r="L22" s="64"/>
      <c r="M22" s="64"/>
      <c r="N22" s="64"/>
      <c r="O22" s="64"/>
      <c r="P22" s="64"/>
      <c r="Q22" s="64"/>
      <c r="R22" s="64"/>
      <c r="S22" s="64"/>
      <c r="T22" s="64"/>
      <c r="U22" s="64"/>
      <c r="W22" s="60"/>
    </row>
    <row r="23" spans="1:23" x14ac:dyDescent="0.35">
      <c r="A23" s="54"/>
      <c r="D23" s="48" t="s">
        <v>111</v>
      </c>
      <c r="E23" s="287"/>
      <c r="F23" s="567"/>
      <c r="G23" s="568"/>
      <c r="H23" s="568"/>
      <c r="I23" s="568"/>
      <c r="J23" s="568"/>
      <c r="K23" s="568"/>
      <c r="L23" s="568"/>
      <c r="M23" s="568"/>
      <c r="N23" s="568"/>
      <c r="O23" s="568"/>
      <c r="P23" s="568"/>
      <c r="Q23" s="568"/>
      <c r="R23" s="568"/>
      <c r="S23" s="568"/>
      <c r="T23" s="568"/>
      <c r="U23" s="569"/>
      <c r="W23" s="54"/>
    </row>
    <row r="24" spans="1:23" outlineLevel="1" x14ac:dyDescent="0.35">
      <c r="A24" s="54"/>
      <c r="C24" s="1">
        <v>1</v>
      </c>
      <c r="D24" s="41" t="s">
        <v>20</v>
      </c>
      <c r="E24" s="41"/>
      <c r="F24" s="485" t="s">
        <v>22</v>
      </c>
      <c r="G24" s="7"/>
      <c r="H24" s="7"/>
      <c r="I24" s="7"/>
      <c r="J24" s="27"/>
      <c r="K24" s="7"/>
      <c r="L24" s="34"/>
      <c r="M24" s="34"/>
      <c r="N24" s="34"/>
      <c r="O24" s="34"/>
      <c r="P24" s="34"/>
      <c r="Q24" s="34"/>
      <c r="R24" s="34"/>
      <c r="S24" s="34"/>
      <c r="T24" s="34"/>
      <c r="U24" s="34"/>
      <c r="W24" s="54"/>
    </row>
    <row r="25" spans="1:23" outlineLevel="1" x14ac:dyDescent="0.35">
      <c r="A25" s="54"/>
      <c r="C25" s="1">
        <v>2</v>
      </c>
      <c r="D25" s="42" t="s">
        <v>25</v>
      </c>
      <c r="E25" s="42"/>
      <c r="F25" s="485" t="s">
        <v>27</v>
      </c>
      <c r="G25" s="8"/>
      <c r="H25" s="8"/>
      <c r="I25" s="26"/>
      <c r="J25" s="27"/>
      <c r="K25" s="9"/>
      <c r="L25" s="34"/>
      <c r="M25" s="34"/>
      <c r="N25" s="34"/>
      <c r="O25" s="34"/>
      <c r="P25" s="34"/>
      <c r="Q25" s="34"/>
      <c r="R25" s="34"/>
      <c r="S25" s="34"/>
      <c r="T25" s="34"/>
      <c r="U25" s="34"/>
      <c r="W25" s="54"/>
    </row>
    <row r="26" spans="1:23" ht="28" outlineLevel="1" x14ac:dyDescent="0.35">
      <c r="A26" s="54"/>
      <c r="C26" s="1">
        <v>3</v>
      </c>
      <c r="D26" s="4" t="s">
        <v>28</v>
      </c>
      <c r="E26" s="4"/>
      <c r="F26" s="6" t="s">
        <v>306</v>
      </c>
      <c r="G26" s="6"/>
      <c r="H26" s="8"/>
      <c r="I26" s="8"/>
      <c r="J26" s="27">
        <v>59000</v>
      </c>
      <c r="K26" s="9" t="s">
        <v>32</v>
      </c>
      <c r="L26" s="34"/>
      <c r="M26" s="34"/>
      <c r="N26" s="34"/>
      <c r="O26" s="34"/>
      <c r="P26" s="34"/>
      <c r="Q26" s="34"/>
      <c r="R26" s="34"/>
      <c r="S26" s="34"/>
      <c r="T26" s="34"/>
      <c r="U26" s="34"/>
      <c r="W26" s="54"/>
    </row>
    <row r="27" spans="1:23" outlineLevel="1" x14ac:dyDescent="0.35">
      <c r="A27" s="54"/>
      <c r="C27" s="1">
        <v>4</v>
      </c>
      <c r="D27" s="42" t="s">
        <v>34</v>
      </c>
      <c r="E27" s="42"/>
      <c r="F27" s="6"/>
      <c r="G27" s="7"/>
      <c r="H27" s="7"/>
      <c r="I27" s="7"/>
      <c r="J27" s="27"/>
      <c r="K27" s="7"/>
      <c r="L27" s="34"/>
      <c r="M27" s="34"/>
      <c r="N27" s="34"/>
      <c r="O27" s="34"/>
      <c r="P27" s="34"/>
      <c r="Q27" s="34"/>
      <c r="R27" s="34"/>
      <c r="S27" s="34"/>
      <c r="T27" s="34"/>
      <c r="U27" s="34"/>
      <c r="W27" s="54"/>
    </row>
    <row r="28" spans="1:23" outlineLevel="1" x14ac:dyDescent="0.35">
      <c r="A28" s="54"/>
      <c r="C28" s="1">
        <v>5</v>
      </c>
      <c r="D28" s="4" t="s">
        <v>38</v>
      </c>
      <c r="E28" s="4"/>
      <c r="F28" s="6"/>
      <c r="G28" s="6"/>
      <c r="H28" s="8"/>
      <c r="I28" s="8"/>
      <c r="J28" s="27"/>
      <c r="K28" s="9"/>
      <c r="L28" s="8"/>
      <c r="M28" s="8"/>
      <c r="N28" s="8"/>
      <c r="O28" s="8"/>
      <c r="P28" s="8"/>
      <c r="Q28" s="8"/>
      <c r="R28" s="8"/>
      <c r="S28" s="8"/>
      <c r="T28" s="8"/>
      <c r="U28" s="8"/>
      <c r="W28" s="54"/>
    </row>
    <row r="29" spans="1:23" outlineLevel="1" x14ac:dyDescent="0.35">
      <c r="A29" s="54"/>
      <c r="C29" s="1">
        <v>6</v>
      </c>
      <c r="D29" s="51" t="s">
        <v>41</v>
      </c>
      <c r="E29" s="51"/>
      <c r="F29" s="7" t="s">
        <v>123</v>
      </c>
      <c r="G29" s="7"/>
      <c r="H29" s="26"/>
      <c r="I29" s="26"/>
      <c r="J29" s="70">
        <f>104562-80000</f>
        <v>24562</v>
      </c>
      <c r="K29" s="44" t="s">
        <v>37</v>
      </c>
      <c r="L29" s="26"/>
      <c r="M29" s="26"/>
      <c r="N29" s="26"/>
      <c r="O29" s="26"/>
      <c r="P29" s="26"/>
      <c r="Q29" s="26"/>
      <c r="R29" s="26"/>
      <c r="S29" s="26"/>
      <c r="T29" s="26"/>
      <c r="U29" s="26"/>
      <c r="W29" s="54"/>
    </row>
    <row r="30" spans="1:23" ht="42" outlineLevel="1" x14ac:dyDescent="0.35">
      <c r="A30" s="54"/>
      <c r="C30" s="1">
        <v>7</v>
      </c>
      <c r="D30" s="51" t="s">
        <v>42</v>
      </c>
      <c r="E30" s="51"/>
      <c r="F30" s="6" t="s">
        <v>307</v>
      </c>
      <c r="G30" s="7"/>
      <c r="H30" s="26"/>
      <c r="I30" s="26"/>
      <c r="J30" s="27">
        <v>401685</v>
      </c>
      <c r="K30" s="44" t="s">
        <v>32</v>
      </c>
      <c r="L30" s="26"/>
      <c r="M30" s="26"/>
      <c r="N30" s="26"/>
      <c r="O30" s="26"/>
      <c r="P30" s="26"/>
      <c r="Q30" s="26"/>
      <c r="R30" s="26"/>
      <c r="S30" s="26"/>
      <c r="T30" s="26"/>
      <c r="U30" s="26"/>
      <c r="W30" s="54"/>
    </row>
    <row r="31" spans="1:23" ht="28" outlineLevel="1" x14ac:dyDescent="0.35">
      <c r="A31" s="54"/>
      <c r="C31" s="1">
        <v>8</v>
      </c>
      <c r="D31" s="51" t="s">
        <v>45</v>
      </c>
      <c r="E31" s="51"/>
      <c r="F31" s="6" t="s">
        <v>301</v>
      </c>
      <c r="G31" s="7"/>
      <c r="H31" s="26"/>
      <c r="I31" s="26"/>
      <c r="J31" s="27">
        <v>59963</v>
      </c>
      <c r="K31" s="44" t="s">
        <v>37</v>
      </c>
      <c r="L31" s="26"/>
      <c r="M31" s="26"/>
      <c r="N31" s="26"/>
      <c r="O31" s="26"/>
      <c r="P31" s="26"/>
      <c r="Q31" s="26"/>
      <c r="R31" s="26"/>
      <c r="S31" s="26"/>
      <c r="T31" s="26"/>
      <c r="U31" s="26"/>
      <c r="W31" s="54"/>
    </row>
    <row r="32" spans="1:23" outlineLevel="1" x14ac:dyDescent="0.35">
      <c r="A32" s="54"/>
      <c r="C32" s="1">
        <v>9</v>
      </c>
      <c r="D32" s="4" t="s">
        <v>47</v>
      </c>
      <c r="E32" s="4"/>
      <c r="F32" s="6" t="s">
        <v>308</v>
      </c>
      <c r="G32" s="7"/>
      <c r="H32" s="26"/>
      <c r="I32" s="26"/>
      <c r="J32" s="27"/>
      <c r="K32" s="44"/>
      <c r="L32" s="26"/>
      <c r="M32" s="26"/>
      <c r="N32" s="26"/>
      <c r="O32" s="26"/>
      <c r="P32" s="26"/>
      <c r="Q32" s="26"/>
      <c r="R32" s="26"/>
      <c r="S32" s="26"/>
      <c r="T32" s="26"/>
      <c r="U32" s="26"/>
      <c r="W32" s="54"/>
    </row>
    <row r="33" spans="1:23" ht="28" outlineLevel="1" x14ac:dyDescent="0.35">
      <c r="A33" s="54"/>
      <c r="C33" s="1">
        <v>10</v>
      </c>
      <c r="D33" s="51" t="s">
        <v>49</v>
      </c>
      <c r="E33" s="51"/>
      <c r="F33" s="6" t="s">
        <v>308</v>
      </c>
      <c r="G33" s="7"/>
      <c r="H33" s="26"/>
      <c r="I33" s="26"/>
      <c r="J33" s="27">
        <v>44577</v>
      </c>
      <c r="K33" s="44" t="s">
        <v>37</v>
      </c>
      <c r="L33" s="26"/>
      <c r="M33" s="26"/>
      <c r="N33" s="26"/>
      <c r="O33" s="26"/>
      <c r="P33" s="26"/>
      <c r="Q33" s="26"/>
      <c r="R33" s="26"/>
      <c r="S33" s="26"/>
      <c r="T33" s="26"/>
      <c r="U33" s="26"/>
      <c r="W33" s="54"/>
    </row>
    <row r="34" spans="1:23" s="39" customFormat="1" x14ac:dyDescent="0.35">
      <c r="A34" s="60"/>
      <c r="D34" s="67" t="s">
        <v>112</v>
      </c>
      <c r="E34" s="67"/>
      <c r="F34" s="63"/>
      <c r="G34" s="68"/>
      <c r="H34" s="68"/>
      <c r="I34" s="68"/>
      <c r="J34" s="50"/>
      <c r="K34" s="68"/>
      <c r="L34" s="68"/>
      <c r="M34" s="68"/>
      <c r="N34" s="68"/>
      <c r="O34" s="68"/>
      <c r="P34" s="68"/>
      <c r="Q34" s="68"/>
      <c r="R34" s="68"/>
      <c r="S34" s="68"/>
      <c r="T34" s="68"/>
      <c r="U34" s="68"/>
      <c r="W34" s="60"/>
    </row>
    <row r="35" spans="1:23" x14ac:dyDescent="0.35">
      <c r="A35" s="54"/>
      <c r="D35" s="49" t="s">
        <v>113</v>
      </c>
      <c r="E35" s="288"/>
      <c r="F35" s="567"/>
      <c r="G35" s="568"/>
      <c r="H35" s="568"/>
      <c r="I35" s="568"/>
      <c r="J35" s="568"/>
      <c r="K35" s="568"/>
      <c r="L35" s="568"/>
      <c r="M35" s="568"/>
      <c r="N35" s="568"/>
      <c r="O35" s="568"/>
      <c r="P35" s="568"/>
      <c r="Q35" s="568"/>
      <c r="R35" s="568"/>
      <c r="S35" s="568"/>
      <c r="T35" s="568"/>
      <c r="U35" s="569"/>
      <c r="W35" s="54"/>
    </row>
    <row r="36" spans="1:23" ht="17.149999999999999" customHeight="1" outlineLevel="1" x14ac:dyDescent="0.35">
      <c r="A36" s="54"/>
      <c r="C36" s="1">
        <v>1</v>
      </c>
      <c r="D36" s="41" t="s">
        <v>309</v>
      </c>
      <c r="E36" s="41"/>
      <c r="F36" s="6" t="s">
        <v>92</v>
      </c>
      <c r="G36" s="7"/>
      <c r="H36" s="7"/>
      <c r="I36" s="7"/>
      <c r="J36" s="27">
        <v>170000</v>
      </c>
      <c r="K36" s="7" t="s">
        <v>32</v>
      </c>
      <c r="L36" s="34"/>
      <c r="M36" s="34"/>
      <c r="N36" s="34"/>
      <c r="O36" s="34"/>
      <c r="P36" s="34"/>
      <c r="Q36" s="34"/>
      <c r="R36" s="34"/>
      <c r="S36" s="34"/>
      <c r="T36" s="34"/>
      <c r="U36" s="34"/>
      <c r="W36" s="54"/>
    </row>
    <row r="37" spans="1:23" ht="18.649999999999999" customHeight="1" outlineLevel="1" x14ac:dyDescent="0.35">
      <c r="A37" s="54"/>
      <c r="C37" s="1">
        <v>2</v>
      </c>
      <c r="D37" s="42" t="s">
        <v>310</v>
      </c>
      <c r="E37" s="42"/>
      <c r="F37" s="6" t="s">
        <v>92</v>
      </c>
      <c r="G37" s="8"/>
      <c r="H37" s="8"/>
      <c r="I37" s="26"/>
      <c r="J37" s="27">
        <v>21266</v>
      </c>
      <c r="K37" s="7" t="s">
        <v>32</v>
      </c>
      <c r="L37" s="34"/>
      <c r="M37" s="34"/>
      <c r="N37" s="34"/>
      <c r="O37" s="34"/>
      <c r="P37" s="34"/>
      <c r="Q37" s="34"/>
      <c r="R37" s="34"/>
      <c r="S37" s="34"/>
      <c r="T37" s="34"/>
      <c r="U37" s="34"/>
      <c r="W37" s="54"/>
    </row>
    <row r="38" spans="1:23" ht="17.149999999999999" customHeight="1" outlineLevel="1" x14ac:dyDescent="0.35">
      <c r="A38" s="54"/>
      <c r="C38" s="1">
        <v>3</v>
      </c>
      <c r="D38" s="4" t="s">
        <v>311</v>
      </c>
      <c r="E38" s="4"/>
      <c r="F38" s="6" t="s">
        <v>92</v>
      </c>
      <c r="G38" s="8"/>
      <c r="H38" s="8"/>
      <c r="I38" s="26"/>
      <c r="J38" s="27">
        <v>30000</v>
      </c>
      <c r="K38" s="7" t="s">
        <v>32</v>
      </c>
      <c r="L38" s="8"/>
      <c r="M38" s="8"/>
      <c r="N38" s="8"/>
      <c r="O38" s="8"/>
      <c r="P38" s="8"/>
      <c r="Q38" s="8"/>
      <c r="R38" s="8"/>
      <c r="S38" s="8"/>
      <c r="T38" s="8"/>
      <c r="U38" s="8"/>
      <c r="W38" s="54"/>
    </row>
    <row r="39" spans="1:23" s="39" customFormat="1" x14ac:dyDescent="0.35">
      <c r="A39" s="60"/>
      <c r="D39" s="62" t="s">
        <v>114</v>
      </c>
      <c r="E39" s="62"/>
      <c r="F39" s="63"/>
      <c r="G39" s="64"/>
      <c r="H39" s="64"/>
      <c r="I39" s="69"/>
      <c r="J39" s="50"/>
      <c r="K39" s="65"/>
      <c r="L39" s="64"/>
      <c r="M39" s="64"/>
      <c r="N39" s="64"/>
      <c r="O39" s="64"/>
      <c r="P39" s="64"/>
      <c r="Q39" s="64"/>
      <c r="R39" s="64"/>
      <c r="S39" s="64"/>
      <c r="T39" s="64"/>
      <c r="U39" s="64"/>
      <c r="W39" s="60"/>
    </row>
    <row r="40" spans="1:23" x14ac:dyDescent="0.35">
      <c r="A40" s="54"/>
      <c r="D40" s="39" t="s">
        <v>115</v>
      </c>
      <c r="E40" s="39"/>
      <c r="F40" s="36"/>
      <c r="G40" s="36"/>
      <c r="H40" s="36"/>
      <c r="I40" s="36"/>
      <c r="J40" s="40"/>
      <c r="W40" s="54"/>
    </row>
    <row r="41" spans="1:23" x14ac:dyDescent="0.35">
      <c r="A41" s="54"/>
      <c r="W41" s="54"/>
    </row>
    <row r="42" spans="1:23" ht="15" customHeight="1" x14ac:dyDescent="0.35">
      <c r="A42" s="54"/>
      <c r="D42" s="38" t="s">
        <v>116</v>
      </c>
      <c r="E42" s="38"/>
      <c r="F42" s="557" t="s">
        <v>117</v>
      </c>
      <c r="G42" s="557"/>
      <c r="H42" s="557"/>
      <c r="I42" s="557"/>
      <c r="J42" s="557"/>
      <c r="K42" s="53"/>
      <c r="L42" s="53"/>
      <c r="M42" s="53"/>
      <c r="N42" s="53"/>
      <c r="O42" s="53"/>
      <c r="P42" s="53"/>
      <c r="Q42" s="53"/>
      <c r="R42" s="53"/>
      <c r="S42" s="53"/>
      <c r="T42" s="53"/>
      <c r="U42" s="53"/>
      <c r="W42" s="54"/>
    </row>
    <row r="43" spans="1:23" x14ac:dyDescent="0.35">
      <c r="A43" s="54"/>
      <c r="D43" s="38" t="s">
        <v>118</v>
      </c>
      <c r="E43" s="38"/>
      <c r="F43" s="557" t="s">
        <v>312</v>
      </c>
      <c r="G43" s="557"/>
      <c r="H43" s="52"/>
      <c r="I43" s="52"/>
      <c r="J43" s="52"/>
      <c r="K43" s="558"/>
      <c r="L43" s="558"/>
      <c r="M43" s="558"/>
      <c r="N43" s="558"/>
      <c r="O43" s="558"/>
      <c r="P43" s="558"/>
      <c r="Q43" s="558"/>
      <c r="R43" s="558"/>
      <c r="S43" s="558"/>
      <c r="T43" s="558"/>
      <c r="U43" s="558"/>
      <c r="W43" s="54"/>
    </row>
    <row r="44" spans="1:23" x14ac:dyDescent="0.35">
      <c r="A44" s="54"/>
      <c r="D44" s="38" t="s">
        <v>120</v>
      </c>
      <c r="E44" s="38"/>
      <c r="F44" s="559" t="s">
        <v>313</v>
      </c>
      <c r="G44" s="559"/>
      <c r="H44" s="559"/>
      <c r="I44" s="559"/>
      <c r="J44" s="559"/>
      <c r="K44" s="37"/>
      <c r="L44" s="37"/>
      <c r="M44" s="37"/>
      <c r="N44" s="37"/>
      <c r="O44" s="37"/>
      <c r="P44" s="37"/>
      <c r="Q44" s="37"/>
      <c r="R44" s="37"/>
      <c r="S44" s="37"/>
      <c r="T44" s="37"/>
      <c r="U44" s="37"/>
      <c r="W44" s="54"/>
    </row>
    <row r="45" spans="1:23" x14ac:dyDescent="0.35">
      <c r="A45" s="54"/>
      <c r="W45" s="54"/>
    </row>
    <row r="46" spans="1:23" x14ac:dyDescent="0.35">
      <c r="A46" s="54"/>
      <c r="B46" s="54"/>
      <c r="C46" s="54"/>
      <c r="D46" s="54"/>
      <c r="E46" s="54"/>
      <c r="F46" s="55"/>
      <c r="G46" s="55"/>
      <c r="H46" s="55"/>
      <c r="I46" s="55"/>
      <c r="J46" s="55"/>
      <c r="K46" s="55"/>
      <c r="L46" s="55"/>
      <c r="M46" s="55"/>
      <c r="N46" s="55"/>
      <c r="O46" s="55"/>
      <c r="P46" s="55"/>
      <c r="Q46" s="55"/>
      <c r="R46" s="55"/>
      <c r="S46" s="55"/>
      <c r="T46" s="55"/>
      <c r="U46" s="55"/>
      <c r="V46" s="54"/>
      <c r="W46" s="54"/>
    </row>
    <row r="56" spans="4:4" x14ac:dyDescent="0.35">
      <c r="D56" s="1" t="s">
        <v>267</v>
      </c>
    </row>
  </sheetData>
  <mergeCells count="10">
    <mergeCell ref="F42:J42"/>
    <mergeCell ref="K43:U43"/>
    <mergeCell ref="F44:J44"/>
    <mergeCell ref="C4:D4"/>
    <mergeCell ref="F4:U4"/>
    <mergeCell ref="C13:D13"/>
    <mergeCell ref="F14:U14"/>
    <mergeCell ref="F23:U23"/>
    <mergeCell ref="F35:U35"/>
    <mergeCell ref="F43:G43"/>
  </mergeCells>
  <phoneticPr fontId="19" type="noConversion"/>
  <dataValidations count="1">
    <dataValidation type="textLength" allowBlank="1" showInputMessage="1" showErrorMessage="1" errorTitle="Character Length" error="Value can not exceed 250 characters" sqref="D21:E39 D16:E19" xr:uid="{4EA3DF0B-EAE6-41FD-B556-1770AD06DE26}">
      <formula1>0</formula1>
      <formula2>250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5DB10-F464-45CD-ADBB-31A12133C612}">
  <dimension ref="A1:V46"/>
  <sheetViews>
    <sheetView topLeftCell="D1" workbookViewId="0">
      <selection activeCell="D7" sqref="D7"/>
    </sheetView>
  </sheetViews>
  <sheetFormatPr defaultColWidth="9.25" defaultRowHeight="14" outlineLevelRow="1" x14ac:dyDescent="0.35"/>
  <cols>
    <col min="1" max="1" width="2.75" style="1" customWidth="1"/>
    <col min="2" max="2" width="3.83203125" style="1" customWidth="1"/>
    <col min="3" max="3" width="3.25" style="1" bestFit="1" customWidth="1"/>
    <col min="4" max="4" width="58.83203125" style="1" customWidth="1"/>
    <col min="5" max="5" width="9.58203125" style="5" customWidth="1"/>
    <col min="6" max="6" width="9.83203125" style="5" customWidth="1"/>
    <col min="7" max="7" width="7.75" style="5" customWidth="1"/>
    <col min="8" max="8" width="10.58203125" style="5" customWidth="1"/>
    <col min="9" max="9" width="18.25" style="5" customWidth="1"/>
    <col min="10" max="10" width="15.58203125" style="5" customWidth="1"/>
    <col min="11" max="11" width="14.75" style="5" customWidth="1"/>
    <col min="12" max="12" width="6" style="5" customWidth="1"/>
    <col min="13" max="14" width="1.08203125" style="5" customWidth="1"/>
    <col min="15" max="15" width="1.75" style="5" customWidth="1"/>
    <col min="16" max="16" width="1.58203125" style="5" customWidth="1"/>
    <col min="17" max="17" width="1.08203125" style="5" customWidth="1"/>
    <col min="18" max="18" width="2.33203125" style="5" customWidth="1"/>
    <col min="19" max="19" width="2.58203125" style="5" customWidth="1"/>
    <col min="20" max="20" width="4.83203125" style="5" customWidth="1"/>
    <col min="21" max="21" width="7.5" style="1" customWidth="1"/>
    <col min="22" max="22" width="3" style="1" customWidth="1"/>
    <col min="23" max="16384" width="9.25" style="1"/>
  </cols>
  <sheetData>
    <row r="1" spans="1:22" x14ac:dyDescent="0.35">
      <c r="A1" s="54"/>
      <c r="B1" s="54"/>
      <c r="C1" s="54"/>
      <c r="D1" s="54"/>
      <c r="E1" s="55"/>
      <c r="F1" s="55"/>
      <c r="G1" s="55"/>
      <c r="H1" s="55"/>
      <c r="I1" s="55"/>
      <c r="J1" s="55"/>
      <c r="K1" s="55"/>
      <c r="L1" s="55"/>
      <c r="M1" s="55"/>
      <c r="N1" s="55"/>
      <c r="O1" s="55"/>
      <c r="P1" s="55"/>
      <c r="Q1" s="55"/>
      <c r="R1" s="55"/>
      <c r="S1" s="55"/>
      <c r="T1" s="55"/>
      <c r="U1" s="54"/>
      <c r="V1" s="54"/>
    </row>
    <row r="2" spans="1:22" x14ac:dyDescent="0.35">
      <c r="A2" s="54"/>
      <c r="V2" s="54"/>
    </row>
    <row r="3" spans="1:22" s="2" customFormat="1" ht="338" x14ac:dyDescent="0.35">
      <c r="A3" s="56"/>
      <c r="C3" s="35" t="s">
        <v>1</v>
      </c>
      <c r="D3" s="25" t="s">
        <v>101</v>
      </c>
      <c r="E3" s="25" t="s">
        <v>102</v>
      </c>
      <c r="F3" s="24" t="s">
        <v>5</v>
      </c>
      <c r="G3" s="24" t="s">
        <v>103</v>
      </c>
      <c r="H3" s="24" t="s">
        <v>7</v>
      </c>
      <c r="I3" s="25" t="s">
        <v>104</v>
      </c>
      <c r="J3" s="25" t="s">
        <v>105</v>
      </c>
      <c r="K3" s="24" t="s">
        <v>106</v>
      </c>
      <c r="L3" s="24" t="s">
        <v>11</v>
      </c>
      <c r="M3" s="24" t="s">
        <v>12</v>
      </c>
      <c r="N3" s="24" t="s">
        <v>13</v>
      </c>
      <c r="O3" s="24" t="s">
        <v>14</v>
      </c>
      <c r="P3" s="24" t="s">
        <v>15</v>
      </c>
      <c r="Q3" s="24" t="s">
        <v>16</v>
      </c>
      <c r="R3" s="24" t="s">
        <v>14</v>
      </c>
      <c r="S3" s="24" t="s">
        <v>17</v>
      </c>
      <c r="T3" s="24" t="s">
        <v>18</v>
      </c>
      <c r="V3" s="56"/>
    </row>
    <row r="4" spans="1:22" ht="15.75" customHeight="1" x14ac:dyDescent="0.35">
      <c r="A4" s="54"/>
      <c r="C4" s="560" t="s">
        <v>107</v>
      </c>
      <c r="D4" s="561"/>
      <c r="E4" s="562"/>
      <c r="F4" s="563"/>
      <c r="G4" s="563"/>
      <c r="H4" s="563"/>
      <c r="I4" s="563"/>
      <c r="J4" s="563"/>
      <c r="K4" s="563"/>
      <c r="L4" s="563"/>
      <c r="M4" s="563"/>
      <c r="N4" s="563"/>
      <c r="O4" s="563"/>
      <c r="P4" s="563"/>
      <c r="Q4" s="563"/>
      <c r="R4" s="563"/>
      <c r="S4" s="563"/>
      <c r="T4" s="564"/>
      <c r="V4" s="54"/>
    </row>
    <row r="5" spans="1:22" ht="46.5" outlineLevel="1" x14ac:dyDescent="0.35">
      <c r="A5" s="54"/>
      <c r="C5" s="1">
        <v>1</v>
      </c>
      <c r="D5" s="101" t="s">
        <v>145</v>
      </c>
      <c r="E5" s="7"/>
      <c r="F5" s="7"/>
      <c r="G5" s="26"/>
      <c r="H5" s="26"/>
      <c r="I5" s="27">
        <v>45000</v>
      </c>
      <c r="J5" s="44" t="s">
        <v>32</v>
      </c>
      <c r="K5" s="34" t="s">
        <v>314</v>
      </c>
      <c r="L5" s="34"/>
      <c r="M5" s="34"/>
      <c r="N5" s="34"/>
      <c r="O5" s="34"/>
      <c r="P5" s="34"/>
      <c r="Q5" s="34"/>
      <c r="R5" s="34"/>
      <c r="S5" s="34"/>
      <c r="T5" s="34"/>
      <c r="V5" s="54"/>
    </row>
    <row r="6" spans="1:22" outlineLevel="1" x14ac:dyDescent="0.35">
      <c r="A6" s="54"/>
      <c r="C6" s="1">
        <v>2</v>
      </c>
      <c r="D6" s="41"/>
      <c r="E6" s="6"/>
      <c r="F6" s="7"/>
      <c r="G6" s="7"/>
      <c r="H6" s="7"/>
      <c r="I6" s="27"/>
      <c r="J6" s="7"/>
      <c r="K6" s="34"/>
      <c r="L6" s="34"/>
      <c r="M6" s="34"/>
      <c r="N6" s="34"/>
      <c r="O6" s="34"/>
      <c r="P6" s="34"/>
      <c r="Q6" s="34"/>
      <c r="R6" s="34"/>
      <c r="S6" s="34"/>
      <c r="T6" s="34"/>
      <c r="V6" s="54"/>
    </row>
    <row r="7" spans="1:22" outlineLevel="1" x14ac:dyDescent="0.35">
      <c r="A7" s="54"/>
      <c r="C7" s="1">
        <v>3</v>
      </c>
      <c r="D7" s="45"/>
      <c r="E7" s="46"/>
      <c r="F7" s="46"/>
      <c r="G7" s="46"/>
      <c r="H7" s="46"/>
      <c r="I7" s="27"/>
      <c r="J7" s="44"/>
      <c r="K7" s="34"/>
      <c r="L7" s="34"/>
      <c r="M7" s="34"/>
      <c r="N7" s="34"/>
      <c r="O7" s="34"/>
      <c r="P7" s="34"/>
      <c r="Q7" s="34"/>
      <c r="R7" s="34"/>
      <c r="S7" s="34"/>
      <c r="T7" s="34"/>
      <c r="V7" s="54"/>
    </row>
    <row r="8" spans="1:22" outlineLevel="1" x14ac:dyDescent="0.35">
      <c r="A8" s="54"/>
      <c r="C8" s="1">
        <v>4</v>
      </c>
      <c r="D8" s="45"/>
      <c r="E8" s="46"/>
      <c r="F8" s="46"/>
      <c r="G8" s="46"/>
      <c r="H8" s="46"/>
      <c r="I8" s="27"/>
      <c r="J8" s="46"/>
      <c r="K8" s="46"/>
      <c r="L8" s="46"/>
      <c r="M8" s="46"/>
      <c r="N8" s="46"/>
      <c r="O8" s="46"/>
      <c r="P8" s="46"/>
      <c r="Q8" s="46"/>
      <c r="R8" s="46"/>
      <c r="S8" s="46"/>
      <c r="T8" s="46"/>
      <c r="V8" s="54"/>
    </row>
    <row r="9" spans="1:22" outlineLevel="1" x14ac:dyDescent="0.35">
      <c r="A9" s="54"/>
      <c r="C9" s="1">
        <v>5</v>
      </c>
      <c r="D9" s="45"/>
      <c r="E9" s="46"/>
      <c r="F9" s="46"/>
      <c r="G9" s="46"/>
      <c r="H9" s="46"/>
      <c r="I9" s="27"/>
      <c r="J9" s="46"/>
      <c r="K9" s="46"/>
      <c r="L9" s="46"/>
      <c r="M9" s="46"/>
      <c r="N9" s="46"/>
      <c r="O9" s="46"/>
      <c r="P9" s="46"/>
      <c r="Q9" s="46"/>
      <c r="R9" s="46"/>
      <c r="S9" s="46"/>
      <c r="T9" s="46"/>
      <c r="V9" s="54"/>
    </row>
    <row r="10" spans="1:22" outlineLevel="1" x14ac:dyDescent="0.35">
      <c r="A10" s="54"/>
      <c r="C10" s="1">
        <v>6</v>
      </c>
      <c r="D10" s="45"/>
      <c r="E10" s="46"/>
      <c r="F10" s="46"/>
      <c r="G10" s="46"/>
      <c r="H10" s="46"/>
      <c r="I10" s="27"/>
      <c r="J10" s="46"/>
      <c r="K10" s="46"/>
      <c r="L10" s="46"/>
      <c r="M10" s="46"/>
      <c r="N10" s="46"/>
      <c r="O10" s="46"/>
      <c r="P10" s="46"/>
      <c r="Q10" s="46"/>
      <c r="R10" s="46"/>
      <c r="S10" s="46"/>
      <c r="T10" s="46"/>
      <c r="V10" s="54"/>
    </row>
    <row r="11" spans="1:22" outlineLevel="1" x14ac:dyDescent="0.35">
      <c r="A11" s="54"/>
      <c r="C11" s="1">
        <v>7</v>
      </c>
      <c r="D11" s="45"/>
      <c r="E11" s="46"/>
      <c r="F11" s="46"/>
      <c r="G11" s="46"/>
      <c r="H11" s="46"/>
      <c r="I11" s="27"/>
      <c r="J11" s="46"/>
      <c r="K11" s="46"/>
      <c r="L11" s="46"/>
      <c r="M11" s="46"/>
      <c r="N11" s="46"/>
      <c r="O11" s="46"/>
      <c r="P11" s="46"/>
      <c r="Q11" s="46"/>
      <c r="R11" s="46"/>
      <c r="S11" s="46"/>
      <c r="T11" s="46"/>
      <c r="V11" s="54"/>
    </row>
    <row r="12" spans="1:22" ht="15.75" customHeight="1" x14ac:dyDescent="0.35">
      <c r="A12" s="54"/>
      <c r="C12" s="565" t="s">
        <v>108</v>
      </c>
      <c r="D12" s="566"/>
      <c r="E12" s="46"/>
      <c r="F12" s="46"/>
      <c r="G12" s="46"/>
      <c r="H12" s="46"/>
      <c r="I12" s="50">
        <v>45000</v>
      </c>
      <c r="J12" s="46"/>
      <c r="K12" s="46"/>
      <c r="L12" s="46"/>
      <c r="M12" s="46"/>
      <c r="N12" s="46"/>
      <c r="O12" s="46"/>
      <c r="P12" s="46"/>
      <c r="Q12" s="46"/>
      <c r="R12" s="46"/>
      <c r="S12" s="46"/>
      <c r="T12" s="46"/>
      <c r="V12" s="54"/>
    </row>
    <row r="13" spans="1:22" x14ac:dyDescent="0.35">
      <c r="A13" s="54"/>
      <c r="D13" s="47" t="s">
        <v>109</v>
      </c>
      <c r="E13" s="562"/>
      <c r="F13" s="563"/>
      <c r="G13" s="563"/>
      <c r="H13" s="563"/>
      <c r="I13" s="563"/>
      <c r="J13" s="563"/>
      <c r="K13" s="563"/>
      <c r="L13" s="563"/>
      <c r="M13" s="563"/>
      <c r="N13" s="563"/>
      <c r="O13" s="563"/>
      <c r="P13" s="563"/>
      <c r="Q13" s="563"/>
      <c r="R13" s="563"/>
      <c r="S13" s="563"/>
      <c r="T13" s="564"/>
      <c r="V13" s="54"/>
    </row>
    <row r="14" spans="1:22" ht="42" outlineLevel="1" x14ac:dyDescent="0.3">
      <c r="A14" s="54"/>
      <c r="C14" s="1">
        <v>1</v>
      </c>
      <c r="D14" s="102" t="s">
        <v>315</v>
      </c>
      <c r="E14" s="104">
        <v>80000</v>
      </c>
      <c r="F14" s="105" t="s">
        <v>32</v>
      </c>
      <c r="G14" s="103" t="s">
        <v>316</v>
      </c>
      <c r="H14" s="26"/>
      <c r="I14" s="27">
        <v>80000</v>
      </c>
      <c r="J14" s="44" t="s">
        <v>32</v>
      </c>
      <c r="K14" s="34" t="s">
        <v>316</v>
      </c>
      <c r="L14" s="34"/>
      <c r="M14" s="34"/>
      <c r="N14" s="34"/>
      <c r="O14" s="34"/>
      <c r="P14" s="34"/>
      <c r="Q14" s="34"/>
      <c r="R14" s="34"/>
      <c r="S14" s="34"/>
      <c r="T14" s="34"/>
      <c r="V14" s="54"/>
    </row>
    <row r="15" spans="1:22" ht="42" outlineLevel="1" x14ac:dyDescent="0.3">
      <c r="A15" s="54"/>
      <c r="C15" s="1">
        <v>2</v>
      </c>
      <c r="D15" s="106" t="s">
        <v>317</v>
      </c>
      <c r="E15" s="104">
        <v>25000</v>
      </c>
      <c r="F15" s="105" t="s">
        <v>32</v>
      </c>
      <c r="G15" s="103" t="s">
        <v>318</v>
      </c>
      <c r="H15" s="8"/>
      <c r="I15" s="27">
        <v>25000</v>
      </c>
      <c r="J15" s="9" t="s">
        <v>32</v>
      </c>
      <c r="K15" s="34" t="s">
        <v>319</v>
      </c>
      <c r="L15" s="34"/>
      <c r="M15" s="34"/>
      <c r="N15" s="34"/>
      <c r="O15" s="34"/>
      <c r="P15" s="34"/>
      <c r="Q15" s="34"/>
      <c r="R15" s="34"/>
      <c r="S15" s="34"/>
      <c r="T15" s="34"/>
      <c r="V15" s="54"/>
    </row>
    <row r="16" spans="1:22" ht="70" outlineLevel="1" x14ac:dyDescent="0.3">
      <c r="A16" s="54"/>
      <c r="C16" s="1">
        <v>3</v>
      </c>
      <c r="D16" s="107" t="s">
        <v>320</v>
      </c>
      <c r="E16" s="104">
        <v>10000</v>
      </c>
      <c r="F16" s="103" t="s">
        <v>37</v>
      </c>
      <c r="G16" s="103" t="s">
        <v>321</v>
      </c>
      <c r="H16" s="7"/>
      <c r="I16" s="27">
        <v>10000</v>
      </c>
      <c r="J16" s="7" t="s">
        <v>37</v>
      </c>
      <c r="K16" s="7" t="s">
        <v>322</v>
      </c>
      <c r="L16" s="7"/>
      <c r="M16" s="7"/>
      <c r="N16" s="7"/>
      <c r="O16" s="7"/>
      <c r="P16" s="7"/>
      <c r="Q16" s="7"/>
      <c r="R16" s="7"/>
      <c r="S16" s="7"/>
      <c r="T16" s="7"/>
      <c r="V16" s="54"/>
    </row>
    <row r="17" spans="1:22" ht="28" outlineLevel="1" x14ac:dyDescent="0.3">
      <c r="A17" s="54"/>
      <c r="C17" s="1">
        <v>4</v>
      </c>
      <c r="D17" s="107" t="s">
        <v>323</v>
      </c>
      <c r="E17" s="104">
        <v>40000</v>
      </c>
      <c r="F17" s="105" t="s">
        <v>37</v>
      </c>
      <c r="G17" s="105" t="s">
        <v>324</v>
      </c>
      <c r="H17" s="26"/>
      <c r="I17" s="27">
        <v>40000</v>
      </c>
      <c r="J17" s="9" t="s">
        <v>37</v>
      </c>
      <c r="K17" s="8" t="s">
        <v>325</v>
      </c>
      <c r="L17" s="8"/>
      <c r="M17" s="8"/>
      <c r="N17" s="8"/>
      <c r="O17" s="8"/>
      <c r="P17" s="8"/>
      <c r="Q17" s="8"/>
      <c r="R17" s="8"/>
      <c r="S17" s="8"/>
      <c r="T17" s="8"/>
      <c r="V17" s="54"/>
    </row>
    <row r="18" spans="1:22" ht="28" outlineLevel="1" x14ac:dyDescent="0.3">
      <c r="A18" s="54"/>
      <c r="C18" s="1">
        <v>5</v>
      </c>
      <c r="D18" s="107" t="s">
        <v>326</v>
      </c>
      <c r="E18" s="104">
        <v>15000</v>
      </c>
      <c r="F18" s="105" t="s">
        <v>32</v>
      </c>
      <c r="G18" s="105" t="s">
        <v>327</v>
      </c>
      <c r="H18" s="26"/>
      <c r="I18" s="27">
        <v>15000</v>
      </c>
      <c r="J18" s="9" t="s">
        <v>32</v>
      </c>
      <c r="K18" s="8" t="s">
        <v>328</v>
      </c>
      <c r="L18" s="8"/>
      <c r="M18" s="8"/>
      <c r="N18" s="8"/>
      <c r="O18" s="8"/>
      <c r="P18" s="8"/>
      <c r="Q18" s="8"/>
      <c r="R18" s="8"/>
      <c r="S18" s="8"/>
      <c r="T18" s="8"/>
      <c r="V18" s="54"/>
    </row>
    <row r="19" spans="1:22" ht="42" outlineLevel="1" x14ac:dyDescent="0.3">
      <c r="A19" s="54"/>
      <c r="C19" s="1">
        <v>6</v>
      </c>
      <c r="D19" s="107" t="s">
        <v>329</v>
      </c>
      <c r="E19" s="104">
        <v>50000</v>
      </c>
      <c r="F19" s="105" t="s">
        <v>32</v>
      </c>
      <c r="G19" s="105" t="s">
        <v>325</v>
      </c>
      <c r="H19" s="26"/>
      <c r="I19" s="27">
        <v>50000</v>
      </c>
      <c r="J19" s="9" t="s">
        <v>32</v>
      </c>
      <c r="K19" s="8" t="s">
        <v>325</v>
      </c>
      <c r="L19" s="8"/>
      <c r="M19" s="8"/>
      <c r="N19" s="8"/>
      <c r="O19" s="8"/>
      <c r="P19" s="8"/>
      <c r="Q19" s="8"/>
      <c r="R19" s="8"/>
      <c r="S19" s="8"/>
      <c r="T19" s="8"/>
      <c r="V19" s="54"/>
    </row>
    <row r="20" spans="1:22" outlineLevel="1" x14ac:dyDescent="0.35">
      <c r="A20" s="54"/>
      <c r="C20" s="1">
        <v>7</v>
      </c>
      <c r="D20" s="4"/>
      <c r="E20" s="6"/>
      <c r="F20" s="8"/>
      <c r="G20" s="8"/>
      <c r="H20" s="26"/>
      <c r="I20" s="27"/>
      <c r="J20" s="9"/>
      <c r="K20" s="8"/>
      <c r="L20" s="8"/>
      <c r="M20" s="8"/>
      <c r="N20" s="8"/>
      <c r="O20" s="8"/>
      <c r="P20" s="8"/>
      <c r="Q20" s="8"/>
      <c r="R20" s="8"/>
      <c r="S20" s="8"/>
      <c r="T20" s="8"/>
      <c r="V20" s="54"/>
    </row>
    <row r="21" spans="1:22" x14ac:dyDescent="0.35">
      <c r="A21" s="54"/>
      <c r="D21" s="4" t="s">
        <v>110</v>
      </c>
      <c r="E21" s="6"/>
      <c r="F21" s="6"/>
      <c r="G21" s="8"/>
      <c r="H21" s="8"/>
      <c r="I21" s="50">
        <v>220000</v>
      </c>
      <c r="J21" s="9"/>
      <c r="K21" s="8"/>
      <c r="L21" s="8"/>
      <c r="M21" s="8"/>
      <c r="N21" s="8"/>
      <c r="O21" s="8"/>
      <c r="P21" s="8"/>
      <c r="Q21" s="8"/>
      <c r="R21" s="8"/>
      <c r="S21" s="8"/>
      <c r="T21" s="8"/>
      <c r="V21" s="54"/>
    </row>
    <row r="22" spans="1:22" x14ac:dyDescent="0.35">
      <c r="A22" s="54"/>
      <c r="D22" s="48" t="s">
        <v>111</v>
      </c>
      <c r="E22" s="567"/>
      <c r="F22" s="568"/>
      <c r="G22" s="568"/>
      <c r="H22" s="568"/>
      <c r="I22" s="568"/>
      <c r="J22" s="568"/>
      <c r="K22" s="568"/>
      <c r="L22" s="568"/>
      <c r="M22" s="568"/>
      <c r="N22" s="568"/>
      <c r="O22" s="568"/>
      <c r="P22" s="568"/>
      <c r="Q22" s="568"/>
      <c r="R22" s="568"/>
      <c r="S22" s="568"/>
      <c r="T22" s="569"/>
      <c r="V22" s="54"/>
    </row>
    <row r="23" spans="1:22" outlineLevel="1" x14ac:dyDescent="0.35">
      <c r="A23" s="54"/>
      <c r="C23" s="1">
        <v>1</v>
      </c>
      <c r="D23" s="41"/>
      <c r="E23" s="6"/>
      <c r="F23" s="7"/>
      <c r="G23" s="7"/>
      <c r="H23" s="7"/>
      <c r="I23" s="27"/>
      <c r="J23" s="7"/>
      <c r="K23" s="34"/>
      <c r="L23" s="34"/>
      <c r="M23" s="34"/>
      <c r="N23" s="34"/>
      <c r="O23" s="34"/>
      <c r="P23" s="34"/>
      <c r="Q23" s="34"/>
      <c r="R23" s="34"/>
      <c r="S23" s="34"/>
      <c r="T23" s="34"/>
      <c r="V23" s="54"/>
    </row>
    <row r="24" spans="1:22" outlineLevel="1" x14ac:dyDescent="0.35">
      <c r="A24" s="54"/>
      <c r="C24" s="1">
        <v>2</v>
      </c>
      <c r="D24" s="42"/>
      <c r="E24" s="6"/>
      <c r="F24" s="8"/>
      <c r="G24" s="8"/>
      <c r="H24" s="26"/>
      <c r="I24" s="27"/>
      <c r="J24" s="9"/>
      <c r="K24" s="34"/>
      <c r="L24" s="34"/>
      <c r="M24" s="34"/>
      <c r="N24" s="34"/>
      <c r="O24" s="34"/>
      <c r="P24" s="34"/>
      <c r="Q24" s="34"/>
      <c r="R24" s="34"/>
      <c r="S24" s="34"/>
      <c r="T24" s="34"/>
      <c r="V24" s="54"/>
    </row>
    <row r="25" spans="1:22" outlineLevel="1" x14ac:dyDescent="0.35">
      <c r="A25" s="54"/>
      <c r="C25" s="1">
        <v>3</v>
      </c>
      <c r="D25" s="42"/>
      <c r="E25" s="6"/>
      <c r="F25" s="6"/>
      <c r="G25" s="8"/>
      <c r="H25" s="8"/>
      <c r="I25" s="27"/>
      <c r="J25" s="9"/>
      <c r="K25" s="34"/>
      <c r="L25" s="34"/>
      <c r="M25" s="34"/>
      <c r="N25" s="34"/>
      <c r="O25" s="34"/>
      <c r="P25" s="34"/>
      <c r="Q25" s="34"/>
      <c r="R25" s="34"/>
      <c r="S25" s="34"/>
      <c r="T25" s="34"/>
      <c r="V25" s="54"/>
    </row>
    <row r="26" spans="1:22" outlineLevel="1" x14ac:dyDescent="0.35">
      <c r="A26" s="54"/>
      <c r="C26" s="1">
        <v>4</v>
      </c>
      <c r="D26" s="41"/>
      <c r="E26" s="6"/>
      <c r="F26" s="7"/>
      <c r="G26" s="7"/>
      <c r="H26" s="7"/>
      <c r="I26" s="27"/>
      <c r="J26" s="7"/>
      <c r="K26" s="34"/>
      <c r="L26" s="34"/>
      <c r="M26" s="34"/>
      <c r="N26" s="34"/>
      <c r="O26" s="34"/>
      <c r="P26" s="34"/>
      <c r="Q26" s="34"/>
      <c r="R26" s="34"/>
      <c r="S26" s="34"/>
      <c r="T26" s="34"/>
      <c r="V26" s="54"/>
    </row>
    <row r="27" spans="1:22" outlineLevel="1" x14ac:dyDescent="0.35">
      <c r="A27" s="54"/>
      <c r="C27" s="1">
        <v>5</v>
      </c>
      <c r="D27" s="4"/>
      <c r="E27" s="6"/>
      <c r="F27" s="6"/>
      <c r="G27" s="8"/>
      <c r="H27" s="8"/>
      <c r="I27" s="27"/>
      <c r="J27" s="9"/>
      <c r="K27" s="8"/>
      <c r="L27" s="8"/>
      <c r="M27" s="8"/>
      <c r="N27" s="8"/>
      <c r="O27" s="8"/>
      <c r="P27" s="8"/>
      <c r="Q27" s="8"/>
      <c r="R27" s="8"/>
      <c r="S27" s="8"/>
      <c r="T27" s="8"/>
      <c r="V27" s="54"/>
    </row>
    <row r="28" spans="1:22" outlineLevel="1" x14ac:dyDescent="0.35">
      <c r="A28" s="54"/>
      <c r="C28" s="1">
        <v>6</v>
      </c>
      <c r="D28" s="51"/>
      <c r="E28" s="6"/>
      <c r="F28" s="7"/>
      <c r="G28" s="26"/>
      <c r="H28" s="26"/>
      <c r="I28" s="27"/>
      <c r="J28" s="44"/>
      <c r="K28" s="26"/>
      <c r="L28" s="26"/>
      <c r="M28" s="26"/>
      <c r="N28" s="26"/>
      <c r="O28" s="26"/>
      <c r="P28" s="26"/>
      <c r="Q28" s="26"/>
      <c r="R28" s="26"/>
      <c r="S28" s="26"/>
      <c r="T28" s="26"/>
      <c r="V28" s="54"/>
    </row>
    <row r="29" spans="1:22" outlineLevel="1" x14ac:dyDescent="0.35">
      <c r="A29" s="54"/>
      <c r="C29" s="1">
        <v>7</v>
      </c>
      <c r="D29" s="51"/>
      <c r="E29" s="6"/>
      <c r="F29" s="7"/>
      <c r="G29" s="26"/>
      <c r="H29" s="26"/>
      <c r="I29" s="27"/>
      <c r="J29" s="44"/>
      <c r="K29" s="26"/>
      <c r="L29" s="26"/>
      <c r="M29" s="26"/>
      <c r="N29" s="26"/>
      <c r="O29" s="26"/>
      <c r="P29" s="26"/>
      <c r="Q29" s="26"/>
      <c r="R29" s="26"/>
      <c r="S29" s="26"/>
      <c r="T29" s="26"/>
      <c r="V29" s="54"/>
    </row>
    <row r="30" spans="1:22" x14ac:dyDescent="0.35">
      <c r="A30" s="54"/>
      <c r="D30" s="3" t="s">
        <v>112</v>
      </c>
      <c r="E30" s="6"/>
      <c r="F30" s="7"/>
      <c r="G30" s="7"/>
      <c r="H30" s="7"/>
      <c r="I30" s="50"/>
      <c r="J30" s="7"/>
      <c r="K30" s="7"/>
      <c r="L30" s="7"/>
      <c r="M30" s="7"/>
      <c r="N30" s="7"/>
      <c r="O30" s="7"/>
      <c r="P30" s="7"/>
      <c r="Q30" s="7"/>
      <c r="R30" s="7"/>
      <c r="S30" s="7"/>
      <c r="T30" s="7"/>
      <c r="V30" s="54"/>
    </row>
    <row r="31" spans="1:22" x14ac:dyDescent="0.35">
      <c r="A31" s="54"/>
      <c r="D31" s="49" t="s">
        <v>113</v>
      </c>
      <c r="E31" s="567"/>
      <c r="F31" s="568"/>
      <c r="G31" s="568"/>
      <c r="H31" s="568"/>
      <c r="I31" s="568"/>
      <c r="J31" s="568"/>
      <c r="K31" s="568"/>
      <c r="L31" s="568"/>
      <c r="M31" s="568"/>
      <c r="N31" s="568"/>
      <c r="O31" s="568"/>
      <c r="P31" s="568"/>
      <c r="Q31" s="568"/>
      <c r="R31" s="568"/>
      <c r="S31" s="568"/>
      <c r="T31" s="569"/>
      <c r="V31" s="54"/>
    </row>
    <row r="32" spans="1:22" ht="31" outlineLevel="1" x14ac:dyDescent="0.35">
      <c r="A32" s="54"/>
      <c r="C32" s="1">
        <v>1</v>
      </c>
      <c r="D32" s="101" t="s">
        <v>330</v>
      </c>
      <c r="E32" s="6"/>
      <c r="F32" s="7"/>
      <c r="G32" s="7"/>
      <c r="H32" s="7"/>
      <c r="I32" s="27">
        <v>30000</v>
      </c>
      <c r="J32" s="7" t="s">
        <v>37</v>
      </c>
      <c r="K32" s="34" t="s">
        <v>331</v>
      </c>
      <c r="L32" s="34"/>
      <c r="M32" s="34"/>
      <c r="N32" s="34"/>
      <c r="O32" s="34"/>
      <c r="P32" s="34"/>
      <c r="Q32" s="34"/>
      <c r="R32" s="34"/>
      <c r="S32" s="34"/>
      <c r="T32" s="34"/>
      <c r="V32" s="54"/>
    </row>
    <row r="33" spans="1:22" outlineLevel="1" x14ac:dyDescent="0.35">
      <c r="A33" s="54"/>
      <c r="C33" s="1">
        <v>2</v>
      </c>
      <c r="D33" s="42"/>
      <c r="E33" s="6"/>
      <c r="F33" s="8"/>
      <c r="G33" s="8"/>
      <c r="H33" s="26"/>
      <c r="I33" s="27"/>
      <c r="J33" s="9"/>
      <c r="K33" s="34"/>
      <c r="L33" s="34"/>
      <c r="M33" s="34"/>
      <c r="N33" s="34"/>
      <c r="O33" s="34"/>
      <c r="P33" s="34"/>
      <c r="Q33" s="34"/>
      <c r="R33" s="34"/>
      <c r="S33" s="34"/>
      <c r="T33" s="34"/>
      <c r="V33" s="54"/>
    </row>
    <row r="34" spans="1:22" outlineLevel="1" x14ac:dyDescent="0.35">
      <c r="A34" s="54"/>
      <c r="C34" s="1">
        <v>3</v>
      </c>
      <c r="D34" s="4"/>
      <c r="E34" s="6"/>
      <c r="F34" s="8"/>
      <c r="G34" s="8"/>
      <c r="H34" s="26"/>
      <c r="I34" s="27"/>
      <c r="J34" s="9"/>
      <c r="K34" s="8"/>
      <c r="L34" s="8"/>
      <c r="M34" s="8"/>
      <c r="N34" s="8"/>
      <c r="O34" s="8"/>
      <c r="P34" s="8"/>
      <c r="Q34" s="8"/>
      <c r="R34" s="8"/>
      <c r="S34" s="8"/>
      <c r="T34" s="8"/>
      <c r="V34" s="54"/>
    </row>
    <row r="35" spans="1:22" outlineLevel="1" x14ac:dyDescent="0.35">
      <c r="A35" s="54"/>
      <c r="C35" s="1">
        <v>4</v>
      </c>
      <c r="D35" s="4"/>
      <c r="E35" s="6"/>
      <c r="F35" s="6"/>
      <c r="G35" s="8"/>
      <c r="H35" s="8"/>
      <c r="I35" s="27"/>
      <c r="J35" s="9"/>
      <c r="K35" s="8"/>
      <c r="L35" s="8"/>
      <c r="M35" s="8"/>
      <c r="N35" s="8"/>
      <c r="O35" s="8"/>
      <c r="P35" s="8"/>
      <c r="Q35" s="8"/>
      <c r="R35" s="8"/>
      <c r="S35" s="8"/>
      <c r="T35" s="8"/>
      <c r="V35" s="54"/>
    </row>
    <row r="36" spans="1:22" outlineLevel="1" x14ac:dyDescent="0.35">
      <c r="A36" s="54"/>
      <c r="C36" s="1">
        <v>5</v>
      </c>
      <c r="D36" s="3"/>
      <c r="E36" s="6"/>
      <c r="F36" s="7"/>
      <c r="G36" s="7"/>
      <c r="H36" s="7"/>
      <c r="I36" s="27"/>
      <c r="J36" s="7"/>
      <c r="K36" s="7"/>
      <c r="L36" s="7"/>
      <c r="M36" s="7"/>
      <c r="N36" s="7"/>
      <c r="O36" s="7"/>
      <c r="P36" s="7"/>
      <c r="Q36" s="7"/>
      <c r="R36" s="7"/>
      <c r="S36" s="7"/>
      <c r="T36" s="7"/>
      <c r="V36" s="54"/>
    </row>
    <row r="37" spans="1:22" outlineLevel="1" x14ac:dyDescent="0.35">
      <c r="A37" s="54"/>
      <c r="C37" s="1">
        <v>6</v>
      </c>
      <c r="D37" s="3"/>
      <c r="E37" s="6"/>
      <c r="F37" s="7"/>
      <c r="G37" s="7"/>
      <c r="H37" s="7"/>
      <c r="I37" s="27"/>
      <c r="J37" s="7"/>
      <c r="K37" s="7"/>
      <c r="L37" s="7"/>
      <c r="M37" s="7"/>
      <c r="N37" s="7"/>
      <c r="O37" s="7"/>
      <c r="P37" s="7"/>
      <c r="Q37" s="7"/>
      <c r="R37" s="7"/>
      <c r="S37" s="7"/>
      <c r="T37" s="7"/>
      <c r="V37" s="54"/>
    </row>
    <row r="38" spans="1:22" outlineLevel="1" x14ac:dyDescent="0.35">
      <c r="A38" s="54"/>
      <c r="C38" s="1">
        <v>7</v>
      </c>
      <c r="D38" s="3"/>
      <c r="E38" s="6"/>
      <c r="F38" s="7"/>
      <c r="G38" s="7"/>
      <c r="H38" s="7"/>
      <c r="I38" s="27"/>
      <c r="J38" s="7"/>
      <c r="K38" s="7"/>
      <c r="L38" s="7"/>
      <c r="M38" s="7"/>
      <c r="N38" s="7"/>
      <c r="O38" s="7"/>
      <c r="P38" s="7"/>
      <c r="Q38" s="7"/>
      <c r="R38" s="7"/>
      <c r="S38" s="7"/>
      <c r="T38" s="7"/>
      <c r="V38" s="54"/>
    </row>
    <row r="39" spans="1:22" x14ac:dyDescent="0.35">
      <c r="A39" s="54"/>
      <c r="D39" s="4" t="s">
        <v>114</v>
      </c>
      <c r="E39" s="6"/>
      <c r="F39" s="8"/>
      <c r="G39" s="8"/>
      <c r="H39" s="26"/>
      <c r="I39" s="50">
        <v>30000</v>
      </c>
      <c r="J39" s="9"/>
      <c r="K39" s="8"/>
      <c r="L39" s="8"/>
      <c r="M39" s="8"/>
      <c r="N39" s="8"/>
      <c r="O39" s="8"/>
      <c r="P39" s="8"/>
      <c r="Q39" s="8"/>
      <c r="R39" s="8"/>
      <c r="S39" s="8"/>
      <c r="T39" s="8"/>
      <c r="V39" s="54"/>
    </row>
    <row r="40" spans="1:22" x14ac:dyDescent="0.35">
      <c r="A40" s="54"/>
      <c r="D40" s="39" t="s">
        <v>115</v>
      </c>
      <c r="E40" s="36"/>
      <c r="F40" s="36"/>
      <c r="G40" s="36"/>
      <c r="H40" s="36"/>
      <c r="I40" s="40"/>
      <c r="V40" s="54"/>
    </row>
    <row r="41" spans="1:22" x14ac:dyDescent="0.35">
      <c r="A41" s="54"/>
      <c r="V41" s="54"/>
    </row>
    <row r="42" spans="1:22" ht="15" customHeight="1" x14ac:dyDescent="0.35">
      <c r="A42" s="54"/>
      <c r="D42" s="38" t="s">
        <v>116</v>
      </c>
      <c r="E42" s="557" t="s">
        <v>332</v>
      </c>
      <c r="F42" s="557"/>
      <c r="G42" s="557"/>
      <c r="H42" s="557"/>
      <c r="I42" s="557"/>
      <c r="J42" s="53"/>
      <c r="K42" s="53"/>
      <c r="L42" s="53"/>
      <c r="M42" s="53"/>
      <c r="N42" s="53"/>
      <c r="O42" s="53"/>
      <c r="P42" s="53"/>
      <c r="Q42" s="53"/>
      <c r="R42" s="53"/>
      <c r="S42" s="53"/>
      <c r="T42" s="53"/>
      <c r="V42" s="54"/>
    </row>
    <row r="43" spans="1:22" ht="28" x14ac:dyDescent="0.35">
      <c r="A43" s="54"/>
      <c r="D43" s="38" t="s">
        <v>118</v>
      </c>
      <c r="E43" s="52" t="s">
        <v>119</v>
      </c>
      <c r="F43" s="52"/>
      <c r="G43" s="52"/>
      <c r="H43" s="52"/>
      <c r="I43" s="52" t="s">
        <v>333</v>
      </c>
      <c r="J43" s="558"/>
      <c r="K43" s="558"/>
      <c r="L43" s="558"/>
      <c r="M43" s="558"/>
      <c r="N43" s="558"/>
      <c r="O43" s="558"/>
      <c r="P43" s="558"/>
      <c r="Q43" s="558"/>
      <c r="R43" s="558"/>
      <c r="S43" s="558"/>
      <c r="T43" s="558"/>
      <c r="V43" s="54"/>
    </row>
    <row r="44" spans="1:22" x14ac:dyDescent="0.35">
      <c r="A44" s="54"/>
      <c r="D44" s="38" t="s">
        <v>120</v>
      </c>
      <c r="E44" s="559">
        <v>45358</v>
      </c>
      <c r="F44" s="559"/>
      <c r="G44" s="559"/>
      <c r="H44" s="559"/>
      <c r="I44" s="559"/>
      <c r="J44" s="37"/>
      <c r="K44" s="37"/>
      <c r="L44" s="37"/>
      <c r="M44" s="37"/>
      <c r="N44" s="37"/>
      <c r="O44" s="37"/>
      <c r="P44" s="37"/>
      <c r="Q44" s="37"/>
      <c r="R44" s="37"/>
      <c r="S44" s="37"/>
      <c r="T44" s="37"/>
      <c r="V44" s="54"/>
    </row>
    <row r="45" spans="1:22" x14ac:dyDescent="0.35">
      <c r="A45" s="54"/>
      <c r="V45" s="54"/>
    </row>
    <row r="46" spans="1:22" x14ac:dyDescent="0.35">
      <c r="A46" s="54"/>
      <c r="B46" s="54"/>
      <c r="C46" s="54"/>
      <c r="D46" s="54"/>
      <c r="E46" s="55"/>
      <c r="F46" s="55"/>
      <c r="G46" s="55"/>
      <c r="H46" s="55"/>
      <c r="I46" s="55"/>
      <c r="J46" s="55"/>
      <c r="K46" s="55"/>
      <c r="L46" s="55"/>
      <c r="M46" s="55"/>
      <c r="N46" s="55"/>
      <c r="O46" s="55"/>
      <c r="P46" s="55"/>
      <c r="Q46" s="55"/>
      <c r="R46" s="55"/>
      <c r="S46" s="55"/>
      <c r="T46" s="55"/>
      <c r="U46" s="54"/>
      <c r="V46" s="54"/>
    </row>
  </sheetData>
  <sheetProtection sheet="1" objects="1" scenarios="1" selectLockedCells="1" selectUnlockedCells="1"/>
  <mergeCells count="9">
    <mergeCell ref="E42:I42"/>
    <mergeCell ref="J43:T43"/>
    <mergeCell ref="E44:I44"/>
    <mergeCell ref="C4:D4"/>
    <mergeCell ref="E4:T4"/>
    <mergeCell ref="C12:D12"/>
    <mergeCell ref="E13:T13"/>
    <mergeCell ref="E22:T22"/>
    <mergeCell ref="E31:T31"/>
  </mergeCells>
  <dataValidations count="1">
    <dataValidation type="textLength" allowBlank="1" showInputMessage="1" showErrorMessage="1" errorTitle="Character Length" error="Value can not exceed 250 characters" sqref="D6 D20:D31 D33:D39" xr:uid="{8595F909-B974-45CF-84E7-82911FE55741}">
      <formula1>0</formula1>
      <formula2>250</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A6A17-6271-419A-883B-A0DEB00CF565}">
  <dimension ref="A1:V123"/>
  <sheetViews>
    <sheetView topLeftCell="D9" workbookViewId="0">
      <selection activeCell="J15" sqref="J15"/>
    </sheetView>
  </sheetViews>
  <sheetFormatPr defaultColWidth="9.25" defaultRowHeight="14" outlineLevelRow="1" x14ac:dyDescent="0.35"/>
  <cols>
    <col min="1" max="1" width="2.75" style="1" customWidth="1"/>
    <col min="2" max="2" width="3.83203125" style="1" customWidth="1"/>
    <col min="3" max="3" width="3.25" style="1" bestFit="1" customWidth="1"/>
    <col min="4" max="4" width="143.83203125" style="1" bestFit="1" customWidth="1"/>
    <col min="5" max="5" width="11.83203125" style="5" hidden="1" customWidth="1"/>
    <col min="6" max="6" width="16.58203125" style="5" hidden="1" customWidth="1"/>
    <col min="7" max="7" width="7.83203125" style="5" hidden="1" customWidth="1"/>
    <col min="8" max="8" width="8.25" style="5" hidden="1" customWidth="1"/>
    <col min="9" max="9" width="18.25" style="5" customWidth="1"/>
    <col min="10" max="10" width="21.33203125" style="5" customWidth="1"/>
    <col min="11" max="11" width="14.33203125" style="5" bestFit="1" customWidth="1"/>
    <col min="12" max="12" width="12.08203125" style="5" bestFit="1" customWidth="1"/>
    <col min="13" max="13" width="11.5" style="5" bestFit="1" customWidth="1"/>
    <col min="14" max="14" width="13.08203125" style="5" bestFit="1" customWidth="1"/>
    <col min="15" max="15" width="11.83203125" style="5" bestFit="1" customWidth="1"/>
    <col min="16" max="16" width="9.5" style="5" bestFit="1" customWidth="1"/>
    <col min="17" max="17" width="9" style="5" bestFit="1" customWidth="1"/>
    <col min="18" max="18" width="11.83203125" style="5" bestFit="1" customWidth="1"/>
    <col min="19" max="19" width="13.75" style="5" bestFit="1" customWidth="1"/>
    <col min="20" max="20" width="14.08203125" style="5" bestFit="1" customWidth="1"/>
    <col min="21" max="21" width="7.5" style="1" customWidth="1"/>
    <col min="22" max="22" width="3" style="1" customWidth="1"/>
    <col min="23" max="16384" width="9.25" style="1"/>
  </cols>
  <sheetData>
    <row r="1" spans="1:22" x14ac:dyDescent="0.35">
      <c r="A1" s="54"/>
      <c r="B1" s="54"/>
      <c r="C1" s="54"/>
      <c r="D1" s="54"/>
      <c r="E1" s="55"/>
      <c r="F1" s="55"/>
      <c r="G1" s="55"/>
      <c r="H1" s="55"/>
      <c r="I1" s="55"/>
      <c r="J1" s="55"/>
      <c r="K1" s="55"/>
      <c r="L1" s="55"/>
      <c r="M1" s="55"/>
      <c r="N1" s="55"/>
      <c r="O1" s="55"/>
      <c r="P1" s="55"/>
      <c r="Q1" s="55"/>
      <c r="R1" s="55"/>
      <c r="S1" s="55"/>
      <c r="T1" s="55"/>
      <c r="U1" s="54"/>
      <c r="V1" s="54"/>
    </row>
    <row r="2" spans="1:22" x14ac:dyDescent="0.35">
      <c r="A2" s="54"/>
      <c r="V2" s="54"/>
    </row>
    <row r="3" spans="1:22" s="2" customFormat="1" ht="39" x14ac:dyDescent="0.35">
      <c r="A3" s="56"/>
      <c r="C3" s="35" t="s">
        <v>1</v>
      </c>
      <c r="D3" s="25" t="s">
        <v>101</v>
      </c>
      <c r="E3" s="25" t="s">
        <v>102</v>
      </c>
      <c r="F3" s="24" t="s">
        <v>5</v>
      </c>
      <c r="G3" s="24" t="s">
        <v>103</v>
      </c>
      <c r="H3" s="24" t="s">
        <v>7</v>
      </c>
      <c r="I3" s="25" t="s">
        <v>104</v>
      </c>
      <c r="J3" s="25" t="s">
        <v>105</v>
      </c>
      <c r="K3" s="24" t="s">
        <v>106</v>
      </c>
      <c r="L3" s="24" t="s">
        <v>11</v>
      </c>
      <c r="M3" s="24" t="s">
        <v>12</v>
      </c>
      <c r="N3" s="24" t="s">
        <v>13</v>
      </c>
      <c r="O3" s="24" t="s">
        <v>14</v>
      </c>
      <c r="P3" s="24" t="s">
        <v>15</v>
      </c>
      <c r="Q3" s="24" t="s">
        <v>16</v>
      </c>
      <c r="R3" s="24" t="s">
        <v>14</v>
      </c>
      <c r="S3" s="24" t="s">
        <v>17</v>
      </c>
      <c r="T3" s="24" t="s">
        <v>18</v>
      </c>
      <c r="V3" s="56"/>
    </row>
    <row r="4" spans="1:22" ht="15.75" customHeight="1" x14ac:dyDescent="0.35">
      <c r="A4" s="54"/>
      <c r="C4" s="560" t="s">
        <v>107</v>
      </c>
      <c r="D4" s="560"/>
      <c r="E4" s="562"/>
      <c r="F4" s="562"/>
      <c r="G4" s="562"/>
      <c r="H4" s="562"/>
      <c r="I4" s="562"/>
      <c r="J4" s="562"/>
      <c r="K4" s="562"/>
      <c r="L4" s="562"/>
      <c r="M4" s="562"/>
      <c r="N4" s="562"/>
      <c r="O4" s="562"/>
      <c r="P4" s="562"/>
      <c r="Q4" s="562"/>
      <c r="R4" s="562"/>
      <c r="S4" s="562"/>
      <c r="T4" s="562"/>
      <c r="V4" s="54"/>
    </row>
    <row r="5" spans="1:22" outlineLevel="1" x14ac:dyDescent="0.3">
      <c r="A5" s="54"/>
      <c r="C5" s="153">
        <v>1</v>
      </c>
      <c r="D5" s="153" t="s">
        <v>334</v>
      </c>
      <c r="E5" s="110"/>
      <c r="F5" s="7"/>
      <c r="G5" s="26"/>
      <c r="H5" s="26"/>
      <c r="I5" s="220">
        <v>240000</v>
      </c>
      <c r="J5" s="221" t="s">
        <v>335</v>
      </c>
      <c r="K5" s="224" t="s">
        <v>336</v>
      </c>
      <c r="L5" s="34"/>
      <c r="M5" s="34"/>
      <c r="N5" s="34"/>
      <c r="O5" s="34"/>
      <c r="P5" s="34"/>
      <c r="Q5" s="34"/>
      <c r="R5" s="34"/>
      <c r="S5" s="34"/>
      <c r="T5" s="34"/>
      <c r="V5" s="54"/>
    </row>
    <row r="6" spans="1:22" outlineLevel="1" x14ac:dyDescent="0.3">
      <c r="A6" s="54"/>
      <c r="C6" s="153">
        <v>2</v>
      </c>
      <c r="D6" s="153" t="s">
        <v>337</v>
      </c>
      <c r="E6" s="115"/>
      <c r="F6" s="7"/>
      <c r="G6" s="7"/>
      <c r="H6" s="7"/>
      <c r="I6" s="220">
        <v>80000</v>
      </c>
      <c r="J6" s="221" t="s">
        <v>335</v>
      </c>
      <c r="K6" s="224" t="s">
        <v>338</v>
      </c>
      <c r="L6" s="34"/>
      <c r="M6" s="34"/>
      <c r="N6" s="34"/>
      <c r="O6" s="34"/>
      <c r="P6" s="34"/>
      <c r="Q6" s="34"/>
      <c r="R6" s="34"/>
      <c r="S6" s="34"/>
      <c r="T6" s="34"/>
      <c r="V6" s="54"/>
    </row>
    <row r="7" spans="1:22" ht="14.15" customHeight="1" outlineLevel="1" x14ac:dyDescent="0.3">
      <c r="A7" s="54"/>
      <c r="C7" s="251"/>
      <c r="D7" s="226" t="s">
        <v>339</v>
      </c>
      <c r="E7" s="115"/>
      <c r="F7" s="7"/>
      <c r="G7" s="7"/>
      <c r="H7" s="7"/>
      <c r="I7" s="225">
        <f>SUM(I5:I6)</f>
        <v>320000</v>
      </c>
      <c r="J7" s="229"/>
      <c r="K7" s="230"/>
      <c r="L7" s="34"/>
      <c r="M7" s="34"/>
      <c r="N7" s="34"/>
      <c r="O7" s="34"/>
      <c r="P7" s="34"/>
      <c r="Q7" s="34"/>
      <c r="R7" s="34"/>
      <c r="S7" s="34"/>
      <c r="T7" s="34"/>
      <c r="V7" s="54"/>
    </row>
    <row r="8" spans="1:22" outlineLevel="1" x14ac:dyDescent="0.3">
      <c r="A8" s="54"/>
      <c r="C8" s="153">
        <v>1</v>
      </c>
      <c r="D8" s="208" t="s">
        <v>340</v>
      </c>
      <c r="E8" s="115"/>
      <c r="F8" s="7"/>
      <c r="G8" s="7"/>
      <c r="H8" s="7"/>
      <c r="I8" s="220">
        <v>50000</v>
      </c>
      <c r="J8" s="221" t="s">
        <v>341</v>
      </c>
      <c r="K8" s="224" t="s">
        <v>342</v>
      </c>
      <c r="L8" s="34"/>
      <c r="M8" s="34"/>
      <c r="N8" s="34"/>
      <c r="O8" s="34"/>
      <c r="P8" s="34"/>
      <c r="Q8" s="34"/>
      <c r="R8" s="34"/>
      <c r="S8" s="34"/>
      <c r="T8" s="34"/>
      <c r="V8" s="54"/>
    </row>
    <row r="9" spans="1:22" outlineLevel="1" x14ac:dyDescent="0.3">
      <c r="A9" s="54"/>
      <c r="C9" s="153">
        <v>2</v>
      </c>
      <c r="D9" s="153" t="s">
        <v>343</v>
      </c>
      <c r="E9" s="115"/>
      <c r="F9" s="7"/>
      <c r="G9" s="7"/>
      <c r="H9" s="7"/>
      <c r="I9" s="220">
        <v>50000</v>
      </c>
      <c r="J9" s="221" t="s">
        <v>341</v>
      </c>
      <c r="K9" s="224" t="s">
        <v>344</v>
      </c>
      <c r="L9" s="34"/>
      <c r="M9" s="34"/>
      <c r="N9" s="34"/>
      <c r="O9" s="34"/>
      <c r="P9" s="34"/>
      <c r="Q9" s="34"/>
      <c r="R9" s="34"/>
      <c r="S9" s="34"/>
      <c r="T9" s="34"/>
      <c r="V9" s="54"/>
    </row>
    <row r="10" spans="1:22" outlineLevel="1" x14ac:dyDescent="0.3">
      <c r="A10" s="54"/>
      <c r="C10" s="218">
        <v>3</v>
      </c>
      <c r="D10" s="218" t="s">
        <v>345</v>
      </c>
      <c r="E10" s="115"/>
      <c r="F10" s="7"/>
      <c r="G10" s="7"/>
      <c r="H10" s="7"/>
      <c r="I10" s="220">
        <v>100000</v>
      </c>
      <c r="J10" s="221" t="s">
        <v>341</v>
      </c>
      <c r="K10" s="224" t="s">
        <v>346</v>
      </c>
      <c r="L10" s="34"/>
      <c r="M10" s="34"/>
      <c r="N10" s="34"/>
      <c r="O10" s="34"/>
      <c r="P10" s="34"/>
      <c r="Q10" s="34"/>
      <c r="R10" s="34"/>
      <c r="S10" s="34"/>
      <c r="T10" s="34"/>
      <c r="V10" s="54"/>
    </row>
    <row r="11" spans="1:22" outlineLevel="1" x14ac:dyDescent="0.3">
      <c r="A11" s="54"/>
      <c r="C11" s="232">
        <v>4</v>
      </c>
      <c r="D11" s="153" t="s">
        <v>347</v>
      </c>
      <c r="E11" s="117"/>
      <c r="F11" s="46"/>
      <c r="G11" s="46"/>
      <c r="H11" s="46"/>
      <c r="I11" s="220">
        <v>80000</v>
      </c>
      <c r="J11" s="221" t="s">
        <v>341</v>
      </c>
      <c r="K11" s="224" t="s">
        <v>346</v>
      </c>
      <c r="L11" s="34"/>
      <c r="M11" s="34"/>
      <c r="N11" s="34"/>
      <c r="O11" s="34"/>
      <c r="P11" s="34"/>
      <c r="Q11" s="34"/>
      <c r="R11" s="34"/>
      <c r="S11" s="34"/>
      <c r="T11" s="34"/>
      <c r="V11" s="54"/>
    </row>
    <row r="12" spans="1:22" outlineLevel="1" x14ac:dyDescent="0.3">
      <c r="A12" s="54"/>
      <c r="C12" s="232">
        <v>5</v>
      </c>
      <c r="D12" s="214" t="s">
        <v>348</v>
      </c>
      <c r="E12" s="117"/>
      <c r="F12" s="46"/>
      <c r="G12" s="46"/>
      <c r="H12" s="46"/>
      <c r="I12" s="247">
        <v>90000</v>
      </c>
      <c r="J12" s="248" t="s">
        <v>341</v>
      </c>
      <c r="K12" s="224" t="s">
        <v>346</v>
      </c>
      <c r="L12" s="46"/>
      <c r="M12" s="46"/>
      <c r="N12" s="46"/>
      <c r="O12" s="46"/>
      <c r="P12" s="46"/>
      <c r="Q12" s="46"/>
      <c r="R12" s="46"/>
      <c r="S12" s="46"/>
      <c r="T12" s="46"/>
      <c r="V12" s="54"/>
    </row>
    <row r="13" spans="1:22" outlineLevel="1" x14ac:dyDescent="0.3">
      <c r="A13" s="54"/>
      <c r="C13" s="252"/>
      <c r="D13" s="226" t="s">
        <v>349</v>
      </c>
      <c r="E13" s="117"/>
      <c r="F13" s="46"/>
      <c r="G13" s="46"/>
      <c r="H13" s="244"/>
      <c r="I13" s="245">
        <f>SUM(I8:I12)</f>
        <v>370000</v>
      </c>
      <c r="J13" s="246"/>
      <c r="K13" s="281"/>
      <c r="L13" s="117"/>
      <c r="M13" s="46"/>
      <c r="N13" s="46"/>
      <c r="O13" s="46"/>
      <c r="P13" s="46"/>
      <c r="Q13" s="46"/>
      <c r="R13" s="46"/>
      <c r="S13" s="46"/>
      <c r="T13" s="46"/>
      <c r="V13" s="54"/>
    </row>
    <row r="14" spans="1:22" outlineLevel="1" x14ac:dyDescent="0.3">
      <c r="A14" s="54"/>
      <c r="C14" s="153">
        <v>1</v>
      </c>
      <c r="D14" s="212" t="s">
        <v>350</v>
      </c>
      <c r="E14" s="117"/>
      <c r="F14" s="46"/>
      <c r="G14" s="46"/>
      <c r="H14" s="244"/>
      <c r="I14" s="220">
        <v>40000</v>
      </c>
      <c r="J14" s="234" t="s">
        <v>351</v>
      </c>
      <c r="K14" s="233" t="s">
        <v>346</v>
      </c>
      <c r="L14" s="117"/>
      <c r="M14" s="46"/>
      <c r="N14" s="46"/>
      <c r="O14" s="46"/>
      <c r="P14" s="46"/>
      <c r="Q14" s="46"/>
      <c r="R14" s="46"/>
      <c r="S14" s="46"/>
      <c r="T14" s="46"/>
      <c r="V14" s="54"/>
    </row>
    <row r="15" spans="1:22" outlineLevel="1" x14ac:dyDescent="0.3">
      <c r="A15" s="54"/>
      <c r="C15" s="243">
        <v>2</v>
      </c>
      <c r="D15" s="249" t="s">
        <v>352</v>
      </c>
      <c r="E15" s="117"/>
      <c r="F15" s="46"/>
      <c r="G15" s="46"/>
      <c r="H15" s="244"/>
      <c r="I15" s="220">
        <v>60000</v>
      </c>
      <c r="J15" s="234" t="s">
        <v>351</v>
      </c>
      <c r="K15" s="282" t="s">
        <v>353</v>
      </c>
      <c r="L15" s="117"/>
      <c r="M15" s="46"/>
      <c r="N15" s="46"/>
      <c r="O15" s="46"/>
      <c r="P15" s="46"/>
      <c r="Q15" s="46"/>
      <c r="R15" s="46"/>
      <c r="S15" s="46"/>
      <c r="T15" s="46"/>
      <c r="V15" s="54"/>
    </row>
    <row r="16" spans="1:22" ht="26" outlineLevel="1" x14ac:dyDescent="0.3">
      <c r="A16" s="54"/>
      <c r="C16" s="232">
        <v>3</v>
      </c>
      <c r="D16" s="256" t="s">
        <v>354</v>
      </c>
      <c r="E16" s="257"/>
      <c r="F16" s="258"/>
      <c r="G16" s="258"/>
      <c r="H16" s="259"/>
      <c r="I16" s="247">
        <v>50000</v>
      </c>
      <c r="J16" s="280" t="s">
        <v>341</v>
      </c>
      <c r="K16" s="282" t="s">
        <v>355</v>
      </c>
      <c r="L16" s="117"/>
      <c r="M16" s="46"/>
      <c r="N16" s="46"/>
      <c r="O16" s="46"/>
      <c r="P16" s="46"/>
      <c r="Q16" s="46"/>
      <c r="R16" s="46"/>
      <c r="S16" s="46"/>
      <c r="T16" s="46"/>
      <c r="V16" s="54"/>
    </row>
    <row r="17" spans="1:22" outlineLevel="1" x14ac:dyDescent="0.3">
      <c r="A17" s="54"/>
      <c r="C17" s="251"/>
      <c r="D17" s="226" t="s">
        <v>356</v>
      </c>
      <c r="E17" s="255"/>
      <c r="F17" s="255"/>
      <c r="G17" s="255"/>
      <c r="H17" s="255"/>
      <c r="I17" s="267">
        <f>SUM(I14:I16)</f>
        <v>150000</v>
      </c>
      <c r="J17" s="246"/>
      <c r="K17" s="284"/>
      <c r="L17" s="117"/>
      <c r="M17" s="46"/>
      <c r="N17" s="46"/>
      <c r="O17" s="46"/>
      <c r="P17" s="46"/>
      <c r="Q17" s="46"/>
      <c r="R17" s="46"/>
      <c r="S17" s="46"/>
      <c r="T17" s="46"/>
      <c r="V17" s="54"/>
    </row>
    <row r="18" spans="1:22" outlineLevel="1" x14ac:dyDescent="0.3">
      <c r="A18" s="54"/>
      <c r="C18" s="243">
        <v>1</v>
      </c>
      <c r="D18" s="256" t="s">
        <v>357</v>
      </c>
      <c r="E18" s="260"/>
      <c r="F18" s="124"/>
      <c r="G18" s="124"/>
      <c r="H18" s="261"/>
      <c r="I18" s="266">
        <v>100000</v>
      </c>
      <c r="J18" s="234" t="s">
        <v>335</v>
      </c>
      <c r="K18" s="282" t="s">
        <v>358</v>
      </c>
      <c r="L18" s="117"/>
      <c r="M18" s="46"/>
      <c r="N18" s="46"/>
      <c r="O18" s="46"/>
      <c r="P18" s="46"/>
      <c r="Q18" s="46"/>
      <c r="R18" s="46"/>
      <c r="S18" s="46"/>
      <c r="T18" s="46"/>
      <c r="V18" s="54"/>
    </row>
    <row r="19" spans="1:22" ht="13.5" customHeight="1" outlineLevel="1" x14ac:dyDescent="0.3">
      <c r="A19" s="54"/>
      <c r="C19" s="232">
        <v>2</v>
      </c>
      <c r="D19" s="268" t="s">
        <v>359</v>
      </c>
      <c r="E19" s="117"/>
      <c r="F19" s="46"/>
      <c r="G19" s="46"/>
      <c r="H19" s="244"/>
      <c r="I19" s="279">
        <v>200000</v>
      </c>
      <c r="J19" s="283"/>
      <c r="K19" s="233"/>
      <c r="L19" s="117"/>
      <c r="M19" s="46"/>
      <c r="N19" s="46"/>
      <c r="O19" s="46"/>
      <c r="P19" s="46"/>
      <c r="Q19" s="46"/>
      <c r="R19" s="46"/>
      <c r="S19" s="46"/>
      <c r="T19" s="46"/>
      <c r="V19" s="54"/>
    </row>
    <row r="20" spans="1:22" s="271" customFormat="1" outlineLevel="1" x14ac:dyDescent="0.3">
      <c r="A20" s="272"/>
      <c r="C20" s="300"/>
      <c r="D20" s="301" t="s">
        <v>360</v>
      </c>
      <c r="E20" s="273"/>
      <c r="F20" s="274"/>
      <c r="G20" s="274"/>
      <c r="H20" s="275"/>
      <c r="I20" s="245">
        <f>SUM(I18:I19)</f>
        <v>300000</v>
      </c>
      <c r="J20" s="276"/>
      <c r="K20" s="285"/>
      <c r="L20" s="161"/>
      <c r="M20" s="161"/>
      <c r="N20" s="161"/>
      <c r="O20" s="161"/>
      <c r="P20" s="161"/>
      <c r="Q20" s="161"/>
      <c r="R20" s="161"/>
      <c r="S20" s="161"/>
      <c r="T20" s="161"/>
      <c r="V20" s="272"/>
    </row>
    <row r="21" spans="1:22" ht="15.75" customHeight="1" x14ac:dyDescent="0.35">
      <c r="A21" s="54"/>
      <c r="C21" s="573" t="s">
        <v>361</v>
      </c>
      <c r="D21" s="574"/>
      <c r="E21" s="278"/>
      <c r="F21" s="254"/>
      <c r="G21" s="254"/>
      <c r="H21" s="277"/>
      <c r="I21" s="295">
        <f>I7+I13+I17+I20</f>
        <v>1140000</v>
      </c>
      <c r="J21" s="278"/>
      <c r="K21" s="254"/>
      <c r="L21" s="46"/>
      <c r="M21" s="46"/>
      <c r="N21" s="46"/>
      <c r="O21" s="46"/>
      <c r="P21" s="46"/>
      <c r="Q21" s="46"/>
      <c r="R21" s="46"/>
      <c r="S21" s="46"/>
      <c r="T21" s="46"/>
      <c r="V21" s="54"/>
    </row>
    <row r="22" spans="1:22" x14ac:dyDescent="0.35">
      <c r="A22" s="54"/>
      <c r="C22" s="203"/>
      <c r="D22" s="302" t="s">
        <v>109</v>
      </c>
      <c r="E22" s="562"/>
      <c r="F22" s="563"/>
      <c r="G22" s="563"/>
      <c r="H22" s="563"/>
      <c r="I22" s="575"/>
      <c r="J22" s="563"/>
      <c r="K22" s="563"/>
      <c r="L22" s="563"/>
      <c r="M22" s="563"/>
      <c r="N22" s="563"/>
      <c r="O22" s="563"/>
      <c r="P22" s="563"/>
      <c r="Q22" s="563"/>
      <c r="R22" s="563"/>
      <c r="S22" s="563"/>
      <c r="T22" s="564"/>
      <c r="V22" s="54"/>
    </row>
    <row r="23" spans="1:22" ht="23" outlineLevel="1" x14ac:dyDescent="0.3">
      <c r="A23" s="54"/>
      <c r="C23" s="215">
        <v>1</v>
      </c>
      <c r="D23" s="208" t="s">
        <v>362</v>
      </c>
      <c r="E23" s="110"/>
      <c r="F23" s="26"/>
      <c r="G23" s="26"/>
      <c r="H23" s="26"/>
      <c r="I23" s="220">
        <v>54600</v>
      </c>
      <c r="J23" s="221" t="s">
        <v>335</v>
      </c>
      <c r="K23" s="222" t="s">
        <v>363</v>
      </c>
      <c r="L23" s="34"/>
      <c r="M23" s="34"/>
      <c r="N23" s="34"/>
      <c r="O23" s="34"/>
      <c r="P23" s="34"/>
      <c r="Q23" s="34"/>
      <c r="R23" s="34"/>
      <c r="S23" s="34"/>
      <c r="T23" s="34"/>
      <c r="V23" s="54"/>
    </row>
    <row r="24" spans="1:22" ht="23" outlineLevel="1" x14ac:dyDescent="0.3">
      <c r="A24" s="54"/>
      <c r="C24" s="208">
        <v>2</v>
      </c>
      <c r="D24" s="208" t="s">
        <v>364</v>
      </c>
      <c r="E24" s="115"/>
      <c r="F24" s="6"/>
      <c r="G24" s="8"/>
      <c r="H24" s="8"/>
      <c r="I24" s="220">
        <v>54600</v>
      </c>
      <c r="J24" s="221" t="s">
        <v>335</v>
      </c>
      <c r="K24" s="222" t="s">
        <v>363</v>
      </c>
      <c r="L24" s="34"/>
      <c r="M24" s="34"/>
      <c r="N24" s="34"/>
      <c r="O24" s="34"/>
      <c r="P24" s="34"/>
      <c r="Q24" s="34"/>
      <c r="R24" s="34"/>
      <c r="S24" s="34"/>
      <c r="T24" s="34"/>
      <c r="V24" s="54"/>
    </row>
    <row r="25" spans="1:22" outlineLevel="1" x14ac:dyDescent="0.3">
      <c r="A25" s="54"/>
      <c r="C25" s="208">
        <v>3</v>
      </c>
      <c r="D25" s="208" t="s">
        <v>365</v>
      </c>
      <c r="E25" s="115"/>
      <c r="F25" s="7"/>
      <c r="G25" s="7"/>
      <c r="H25" s="7"/>
      <c r="I25" s="220">
        <v>100000</v>
      </c>
      <c r="J25" s="221" t="s">
        <v>335</v>
      </c>
      <c r="K25" s="223">
        <v>45444</v>
      </c>
      <c r="L25" s="7"/>
      <c r="M25" s="7"/>
      <c r="N25" s="7"/>
      <c r="O25" s="7"/>
      <c r="P25" s="7"/>
      <c r="Q25" s="7"/>
      <c r="R25" s="7"/>
      <c r="S25" s="7"/>
      <c r="T25" s="7"/>
      <c r="V25" s="54"/>
    </row>
    <row r="26" spans="1:22" outlineLevel="1" x14ac:dyDescent="0.3">
      <c r="A26" s="54"/>
      <c r="C26" s="208">
        <v>4</v>
      </c>
      <c r="D26" s="208" t="s">
        <v>366</v>
      </c>
      <c r="E26" s="115"/>
      <c r="F26" s="8"/>
      <c r="G26" s="8"/>
      <c r="H26" s="26"/>
      <c r="I26" s="220">
        <v>560000</v>
      </c>
      <c r="J26" s="221" t="s">
        <v>335</v>
      </c>
      <c r="K26" s="224" t="s">
        <v>367</v>
      </c>
      <c r="L26" s="8"/>
      <c r="M26" s="8"/>
      <c r="N26" s="8"/>
      <c r="O26" s="8"/>
      <c r="P26" s="8"/>
      <c r="Q26" s="8"/>
      <c r="R26" s="8"/>
      <c r="S26" s="8"/>
      <c r="T26" s="8"/>
      <c r="V26" s="54"/>
    </row>
    <row r="27" spans="1:22" outlineLevel="1" x14ac:dyDescent="0.3">
      <c r="A27" s="54"/>
      <c r="C27" s="208">
        <v>5</v>
      </c>
      <c r="D27" s="208" t="s">
        <v>368</v>
      </c>
      <c r="E27" s="115"/>
      <c r="F27" s="8"/>
      <c r="G27" s="8"/>
      <c r="H27" s="26"/>
      <c r="I27" s="220">
        <v>50000</v>
      </c>
      <c r="J27" s="221" t="s">
        <v>335</v>
      </c>
      <c r="K27" s="224" t="s">
        <v>369</v>
      </c>
      <c r="L27" s="8"/>
      <c r="M27" s="8"/>
      <c r="N27" s="8"/>
      <c r="O27" s="8"/>
      <c r="P27" s="8"/>
      <c r="Q27" s="8"/>
      <c r="R27" s="8"/>
      <c r="S27" s="8"/>
      <c r="T27" s="8"/>
      <c r="V27" s="54"/>
    </row>
    <row r="28" spans="1:22" outlineLevel="1" x14ac:dyDescent="0.3">
      <c r="A28" s="54"/>
      <c r="C28" s="208">
        <v>6</v>
      </c>
      <c r="D28" s="208" t="s">
        <v>370</v>
      </c>
      <c r="E28" s="115"/>
      <c r="F28" s="8"/>
      <c r="G28" s="8"/>
      <c r="H28" s="26"/>
      <c r="I28" s="220">
        <v>80000</v>
      </c>
      <c r="J28" s="221" t="s">
        <v>341</v>
      </c>
      <c r="K28" s="224" t="s">
        <v>371</v>
      </c>
      <c r="L28" s="8"/>
      <c r="M28" s="8"/>
      <c r="N28" s="8"/>
      <c r="O28" s="8"/>
      <c r="P28" s="8"/>
      <c r="Q28" s="8"/>
      <c r="R28" s="8"/>
      <c r="S28" s="8"/>
      <c r="T28" s="8"/>
      <c r="V28" s="54"/>
    </row>
    <row r="29" spans="1:22" ht="24.75" customHeight="1" outlineLevel="1" x14ac:dyDescent="0.3">
      <c r="A29" s="54"/>
      <c r="C29" s="208">
        <v>7</v>
      </c>
      <c r="D29" s="217" t="s">
        <v>372</v>
      </c>
      <c r="E29" s="115"/>
      <c r="F29" s="8"/>
      <c r="G29" s="8"/>
      <c r="H29" s="26"/>
      <c r="I29" s="220">
        <v>250000</v>
      </c>
      <c r="J29" s="221" t="s">
        <v>335</v>
      </c>
      <c r="K29" s="224" t="s">
        <v>336</v>
      </c>
      <c r="L29" s="8"/>
      <c r="M29" s="8"/>
      <c r="N29" s="8"/>
      <c r="O29" s="8"/>
      <c r="P29" s="8"/>
      <c r="Q29" s="8"/>
      <c r="R29" s="8"/>
      <c r="S29" s="8"/>
      <c r="T29" s="8"/>
      <c r="V29" s="54"/>
    </row>
    <row r="30" spans="1:22" outlineLevel="1" x14ac:dyDescent="0.3">
      <c r="A30" s="54"/>
      <c r="C30" s="208">
        <v>8</v>
      </c>
      <c r="D30" s="208" t="s">
        <v>373</v>
      </c>
      <c r="E30" s="115"/>
      <c r="F30" s="8"/>
      <c r="G30" s="8"/>
      <c r="H30" s="26"/>
      <c r="I30" s="220">
        <v>120000</v>
      </c>
      <c r="J30" s="221" t="s">
        <v>341</v>
      </c>
      <c r="K30" s="224" t="s">
        <v>374</v>
      </c>
      <c r="L30" s="8"/>
      <c r="M30" s="8"/>
      <c r="N30" s="8"/>
      <c r="O30" s="8"/>
      <c r="P30" s="8"/>
      <c r="Q30" s="8"/>
      <c r="R30" s="8"/>
      <c r="S30" s="8"/>
      <c r="T30" s="8"/>
      <c r="V30" s="54"/>
    </row>
    <row r="31" spans="1:22" outlineLevel="1" x14ac:dyDescent="0.3">
      <c r="A31" s="54"/>
      <c r="C31" s="208">
        <v>9</v>
      </c>
      <c r="D31" s="208" t="s">
        <v>375</v>
      </c>
      <c r="E31" s="115"/>
      <c r="F31" s="8"/>
      <c r="G31" s="8"/>
      <c r="H31" s="26"/>
      <c r="I31" s="220">
        <v>150000</v>
      </c>
      <c r="J31" s="221" t="s">
        <v>335</v>
      </c>
      <c r="K31" s="224" t="s">
        <v>355</v>
      </c>
      <c r="L31" s="8"/>
      <c r="M31" s="8"/>
      <c r="N31" s="8"/>
      <c r="O31" s="8"/>
      <c r="P31" s="8"/>
      <c r="Q31" s="8"/>
      <c r="R31" s="8"/>
      <c r="S31" s="8"/>
      <c r="T31" s="8"/>
      <c r="V31" s="54"/>
    </row>
    <row r="32" spans="1:22" outlineLevel="1" x14ac:dyDescent="0.3">
      <c r="A32" s="54"/>
      <c r="C32" s="208">
        <v>10</v>
      </c>
      <c r="D32" s="214" t="s">
        <v>376</v>
      </c>
      <c r="E32" s="115"/>
      <c r="F32" s="8"/>
      <c r="G32" s="8"/>
      <c r="H32" s="26"/>
      <c r="I32" s="220">
        <v>100000</v>
      </c>
      <c r="J32" s="221" t="s">
        <v>341</v>
      </c>
      <c r="K32" s="224" t="s">
        <v>342</v>
      </c>
      <c r="L32" s="8"/>
      <c r="M32" s="8"/>
      <c r="N32" s="8"/>
      <c r="O32" s="8"/>
      <c r="P32" s="8"/>
      <c r="Q32" s="8"/>
      <c r="R32" s="8"/>
      <c r="S32" s="8"/>
      <c r="T32" s="8"/>
      <c r="V32" s="54"/>
    </row>
    <row r="33" spans="1:22" outlineLevel="1" x14ac:dyDescent="0.3">
      <c r="A33" s="54"/>
      <c r="C33" s="213">
        <v>11</v>
      </c>
      <c r="D33" s="208" t="s">
        <v>377</v>
      </c>
      <c r="E33" s="115"/>
      <c r="F33" s="8"/>
      <c r="G33" s="8"/>
      <c r="H33" s="26"/>
      <c r="I33" s="220">
        <v>60000</v>
      </c>
      <c r="J33" s="221" t="s">
        <v>341</v>
      </c>
      <c r="K33" s="224" t="s">
        <v>378</v>
      </c>
      <c r="L33" s="8"/>
      <c r="M33" s="8"/>
      <c r="N33" s="8"/>
      <c r="O33" s="8"/>
      <c r="P33" s="8"/>
      <c r="Q33" s="8"/>
      <c r="R33" s="8"/>
      <c r="S33" s="8"/>
      <c r="T33" s="8"/>
      <c r="V33" s="54"/>
    </row>
    <row r="34" spans="1:22" outlineLevel="1" x14ac:dyDescent="0.3">
      <c r="A34" s="54"/>
      <c r="C34" s="213">
        <v>12</v>
      </c>
      <c r="D34" s="208" t="s">
        <v>379</v>
      </c>
      <c r="E34" s="115"/>
      <c r="F34" s="8"/>
      <c r="G34" s="8"/>
      <c r="H34" s="26"/>
      <c r="I34" s="220">
        <v>30000</v>
      </c>
      <c r="J34" s="221" t="s">
        <v>380</v>
      </c>
      <c r="K34" s="224" t="s">
        <v>381</v>
      </c>
      <c r="L34" s="8"/>
      <c r="M34" s="8"/>
      <c r="N34" s="8"/>
      <c r="O34" s="8"/>
      <c r="P34" s="8"/>
      <c r="Q34" s="8"/>
      <c r="R34" s="8"/>
      <c r="S34" s="8"/>
      <c r="T34" s="8"/>
      <c r="V34" s="54"/>
    </row>
    <row r="35" spans="1:22" outlineLevel="1" x14ac:dyDescent="0.3">
      <c r="A35" s="54"/>
      <c r="C35" s="208">
        <v>13</v>
      </c>
      <c r="D35" s="215" t="s">
        <v>382</v>
      </c>
      <c r="E35" s="115"/>
      <c r="F35" s="8"/>
      <c r="G35" s="8"/>
      <c r="H35" s="26"/>
      <c r="I35" s="220">
        <v>15000</v>
      </c>
      <c r="J35" s="221" t="s">
        <v>335</v>
      </c>
      <c r="K35" s="224" t="s">
        <v>381</v>
      </c>
      <c r="L35" s="8"/>
      <c r="M35" s="8"/>
      <c r="N35" s="8"/>
      <c r="O35" s="8"/>
      <c r="P35" s="8"/>
      <c r="Q35" s="8"/>
      <c r="R35" s="8"/>
      <c r="S35" s="8"/>
      <c r="T35" s="8"/>
      <c r="V35" s="54"/>
    </row>
    <row r="36" spans="1:22" outlineLevel="1" x14ac:dyDescent="0.3">
      <c r="A36" s="54"/>
      <c r="C36" s="208">
        <v>14</v>
      </c>
      <c r="D36" s="216" t="s">
        <v>383</v>
      </c>
      <c r="E36" s="115"/>
      <c r="F36" s="8"/>
      <c r="G36" s="8"/>
      <c r="H36" s="26"/>
      <c r="I36" s="220">
        <v>15000</v>
      </c>
      <c r="J36" s="221" t="s">
        <v>335</v>
      </c>
      <c r="K36" s="224" t="s">
        <v>381</v>
      </c>
      <c r="L36" s="8"/>
      <c r="M36" s="8"/>
      <c r="N36" s="8"/>
      <c r="O36" s="8"/>
      <c r="P36" s="8"/>
      <c r="Q36" s="8"/>
      <c r="R36" s="8"/>
      <c r="S36" s="8"/>
      <c r="T36" s="8"/>
      <c r="V36" s="54"/>
    </row>
    <row r="37" spans="1:22" outlineLevel="1" x14ac:dyDescent="0.3">
      <c r="A37" s="54"/>
      <c r="C37" s="208">
        <v>15</v>
      </c>
      <c r="D37" s="208" t="s">
        <v>384</v>
      </c>
      <c r="E37" s="115"/>
      <c r="F37" s="8"/>
      <c r="G37" s="8"/>
      <c r="H37" s="26"/>
      <c r="I37" s="220">
        <v>30000</v>
      </c>
      <c r="J37" s="221" t="s">
        <v>341</v>
      </c>
      <c r="K37" s="224" t="s">
        <v>381</v>
      </c>
      <c r="L37" s="8"/>
      <c r="M37" s="8"/>
      <c r="N37" s="8"/>
      <c r="O37" s="8"/>
      <c r="P37" s="8"/>
      <c r="Q37" s="8"/>
      <c r="R37" s="8"/>
      <c r="S37" s="8"/>
      <c r="T37" s="8"/>
      <c r="V37" s="54"/>
    </row>
    <row r="38" spans="1:22" outlineLevel="1" x14ac:dyDescent="0.3">
      <c r="A38" s="54"/>
      <c r="C38" s="208">
        <v>16</v>
      </c>
      <c r="D38" s="208" t="s">
        <v>385</v>
      </c>
      <c r="E38" s="115"/>
      <c r="F38" s="8"/>
      <c r="G38" s="8"/>
      <c r="H38" s="26"/>
      <c r="I38" s="220">
        <v>300000</v>
      </c>
      <c r="J38" s="221" t="s">
        <v>341</v>
      </c>
      <c r="K38" s="224" t="s">
        <v>381</v>
      </c>
      <c r="L38" s="8"/>
      <c r="M38" s="8"/>
      <c r="N38" s="8"/>
      <c r="O38" s="8"/>
      <c r="P38" s="8"/>
      <c r="Q38" s="8"/>
      <c r="R38" s="8"/>
      <c r="S38" s="8"/>
      <c r="T38" s="8"/>
      <c r="V38" s="54"/>
    </row>
    <row r="39" spans="1:22" outlineLevel="1" x14ac:dyDescent="0.3">
      <c r="A39" s="54"/>
      <c r="C39" s="208">
        <v>17</v>
      </c>
      <c r="D39" s="208" t="s">
        <v>386</v>
      </c>
      <c r="E39" s="115"/>
      <c r="F39" s="8"/>
      <c r="G39" s="8"/>
      <c r="H39" s="26"/>
      <c r="I39" s="220">
        <v>350000</v>
      </c>
      <c r="J39" s="221" t="s">
        <v>341</v>
      </c>
      <c r="K39" s="224" t="s">
        <v>381</v>
      </c>
      <c r="L39" s="8"/>
      <c r="M39" s="8"/>
      <c r="N39" s="8"/>
      <c r="O39" s="8"/>
      <c r="P39" s="8"/>
      <c r="Q39" s="8"/>
      <c r="R39" s="8"/>
      <c r="S39" s="8"/>
      <c r="T39" s="8"/>
      <c r="V39" s="54"/>
    </row>
    <row r="40" spans="1:22" outlineLevel="1" x14ac:dyDescent="0.3">
      <c r="A40" s="54"/>
      <c r="C40" s="208">
        <v>18</v>
      </c>
      <c r="D40" s="208" t="s">
        <v>387</v>
      </c>
      <c r="E40" s="115"/>
      <c r="F40" s="8"/>
      <c r="G40" s="8"/>
      <c r="H40" s="26"/>
      <c r="I40" s="220">
        <v>15000</v>
      </c>
      <c r="J40" s="221" t="s">
        <v>335</v>
      </c>
      <c r="K40" s="224" t="s">
        <v>388</v>
      </c>
      <c r="L40" s="8"/>
      <c r="M40" s="8"/>
      <c r="N40" s="8"/>
      <c r="O40" s="8"/>
      <c r="P40" s="8"/>
      <c r="Q40" s="8"/>
      <c r="R40" s="8"/>
      <c r="S40" s="8"/>
      <c r="T40" s="8"/>
      <c r="V40" s="54"/>
    </row>
    <row r="41" spans="1:22" outlineLevel="1" x14ac:dyDescent="0.3">
      <c r="A41" s="54"/>
      <c r="C41" s="208">
        <v>19</v>
      </c>
      <c r="D41" s="208" t="s">
        <v>389</v>
      </c>
      <c r="E41" s="115"/>
      <c r="F41" s="8"/>
      <c r="G41" s="8"/>
      <c r="H41" s="26"/>
      <c r="I41" s="220">
        <v>15000</v>
      </c>
      <c r="J41" s="221" t="s">
        <v>335</v>
      </c>
      <c r="K41" s="224" t="s">
        <v>388</v>
      </c>
      <c r="L41" s="8"/>
      <c r="M41" s="8"/>
      <c r="N41" s="8"/>
      <c r="O41" s="8"/>
      <c r="P41" s="8"/>
      <c r="Q41" s="8"/>
      <c r="R41" s="8"/>
      <c r="S41" s="8"/>
      <c r="T41" s="8"/>
      <c r="V41" s="54"/>
    </row>
    <row r="42" spans="1:22" outlineLevel="1" x14ac:dyDescent="0.3">
      <c r="A42" s="54"/>
      <c r="C42" s="208">
        <v>20</v>
      </c>
      <c r="D42" s="208" t="s">
        <v>390</v>
      </c>
      <c r="E42" s="115"/>
      <c r="F42" s="8"/>
      <c r="G42" s="8"/>
      <c r="H42" s="26"/>
      <c r="I42" s="220">
        <v>15000</v>
      </c>
      <c r="J42" s="221" t="s">
        <v>335</v>
      </c>
      <c r="K42" s="224" t="s">
        <v>391</v>
      </c>
      <c r="L42" s="8"/>
      <c r="M42" s="8"/>
      <c r="N42" s="8"/>
      <c r="O42" s="8"/>
      <c r="P42" s="8"/>
      <c r="Q42" s="8"/>
      <c r="R42" s="8"/>
      <c r="S42" s="8"/>
      <c r="T42" s="8"/>
      <c r="V42" s="54"/>
    </row>
    <row r="43" spans="1:22" outlineLevel="1" x14ac:dyDescent="0.3">
      <c r="A43" s="54"/>
      <c r="C43" s="208">
        <v>21</v>
      </c>
      <c r="D43" s="208" t="s">
        <v>392</v>
      </c>
      <c r="E43" s="115"/>
      <c r="F43" s="8"/>
      <c r="G43" s="8"/>
      <c r="H43" s="26"/>
      <c r="I43" s="220">
        <v>70000</v>
      </c>
      <c r="J43" s="221" t="s">
        <v>341</v>
      </c>
      <c r="K43" s="224" t="s">
        <v>391</v>
      </c>
      <c r="L43" s="8"/>
      <c r="M43" s="8"/>
      <c r="N43" s="8"/>
      <c r="O43" s="8"/>
      <c r="P43" s="8"/>
      <c r="Q43" s="8"/>
      <c r="R43" s="8"/>
      <c r="S43" s="8"/>
      <c r="T43" s="8"/>
      <c r="V43" s="54"/>
    </row>
    <row r="44" spans="1:22" outlineLevel="1" x14ac:dyDescent="0.3">
      <c r="A44" s="54"/>
      <c r="C44" s="208">
        <v>22</v>
      </c>
      <c r="D44" s="208" t="s">
        <v>393</v>
      </c>
      <c r="E44" s="115"/>
      <c r="F44" s="8"/>
      <c r="G44" s="8"/>
      <c r="H44" s="26"/>
      <c r="I44" s="220">
        <v>15000</v>
      </c>
      <c r="J44" s="221" t="s">
        <v>335</v>
      </c>
      <c r="K44" s="224" t="s">
        <v>391</v>
      </c>
      <c r="L44" s="8"/>
      <c r="M44" s="8"/>
      <c r="N44" s="8"/>
      <c r="O44" s="8"/>
      <c r="P44" s="8"/>
      <c r="Q44" s="8"/>
      <c r="R44" s="8"/>
      <c r="S44" s="8"/>
      <c r="T44" s="8"/>
      <c r="V44" s="54"/>
    </row>
    <row r="45" spans="1:22" outlineLevel="1" x14ac:dyDescent="0.3">
      <c r="A45" s="54"/>
      <c r="C45" s="208">
        <v>23</v>
      </c>
      <c r="D45" s="214" t="s">
        <v>394</v>
      </c>
      <c r="E45" s="115"/>
      <c r="F45" s="8"/>
      <c r="G45" s="8"/>
      <c r="H45" s="26"/>
      <c r="I45" s="220">
        <v>700000</v>
      </c>
      <c r="J45" s="221" t="s">
        <v>380</v>
      </c>
      <c r="K45" s="224" t="s">
        <v>391</v>
      </c>
      <c r="L45" s="8"/>
      <c r="M45" s="8"/>
      <c r="N45" s="8"/>
      <c r="O45" s="8"/>
      <c r="P45" s="8"/>
      <c r="Q45" s="8"/>
      <c r="R45" s="8"/>
      <c r="S45" s="8"/>
      <c r="T45" s="8"/>
      <c r="V45" s="54"/>
    </row>
    <row r="46" spans="1:22" ht="14.25" customHeight="1" outlineLevel="1" x14ac:dyDescent="0.3">
      <c r="A46" s="54"/>
      <c r="C46" s="213">
        <v>24</v>
      </c>
      <c r="D46" s="208" t="s">
        <v>395</v>
      </c>
      <c r="E46" s="115"/>
      <c r="F46" s="8"/>
      <c r="G46" s="8"/>
      <c r="H46" s="26"/>
      <c r="I46" s="220">
        <v>30000</v>
      </c>
      <c r="J46" s="221" t="s">
        <v>335</v>
      </c>
      <c r="K46" s="224" t="s">
        <v>338</v>
      </c>
      <c r="L46" s="8"/>
      <c r="M46" s="8"/>
      <c r="N46" s="8"/>
      <c r="O46" s="8"/>
      <c r="P46" s="8"/>
      <c r="Q46" s="8"/>
      <c r="R46" s="8"/>
      <c r="S46" s="8"/>
      <c r="T46" s="8"/>
      <c r="V46" s="54"/>
    </row>
    <row r="47" spans="1:22" outlineLevel="1" x14ac:dyDescent="0.3">
      <c r="A47" s="54"/>
      <c r="C47" s="213">
        <v>26</v>
      </c>
      <c r="D47" s="208" t="s">
        <v>396</v>
      </c>
      <c r="E47" s="115"/>
      <c r="F47" s="8"/>
      <c r="G47" s="8"/>
      <c r="H47" s="26"/>
      <c r="I47" s="220">
        <v>45000</v>
      </c>
      <c r="J47" s="221" t="s">
        <v>341</v>
      </c>
      <c r="K47" s="224" t="s">
        <v>397</v>
      </c>
      <c r="L47" s="8"/>
      <c r="M47" s="8"/>
      <c r="N47" s="8"/>
      <c r="O47" s="8"/>
      <c r="P47" s="8"/>
      <c r="Q47" s="8"/>
      <c r="R47" s="8"/>
      <c r="S47" s="8"/>
      <c r="T47" s="8"/>
      <c r="V47" s="54"/>
    </row>
    <row r="48" spans="1:22" outlineLevel="1" x14ac:dyDescent="0.3">
      <c r="A48" s="54"/>
      <c r="C48" s="213">
        <v>27</v>
      </c>
      <c r="D48" s="208" t="s">
        <v>398</v>
      </c>
      <c r="E48" s="115"/>
      <c r="F48" s="8"/>
      <c r="G48" s="8"/>
      <c r="H48" s="26"/>
      <c r="I48" s="220">
        <v>15000</v>
      </c>
      <c r="J48" s="221" t="s">
        <v>335</v>
      </c>
      <c r="K48" s="224" t="s">
        <v>399</v>
      </c>
      <c r="L48" s="8"/>
      <c r="M48" s="8"/>
      <c r="N48" s="8"/>
      <c r="O48" s="8"/>
      <c r="P48" s="8"/>
      <c r="Q48" s="8"/>
      <c r="R48" s="8"/>
      <c r="S48" s="8"/>
      <c r="T48" s="8"/>
      <c r="V48" s="54"/>
    </row>
    <row r="49" spans="1:22" outlineLevel="1" x14ac:dyDescent="0.3">
      <c r="A49" s="54"/>
      <c r="C49" s="213">
        <v>28</v>
      </c>
      <c r="D49" s="219" t="s">
        <v>400</v>
      </c>
      <c r="E49" s="115"/>
      <c r="F49" s="8"/>
      <c r="G49" s="8"/>
      <c r="H49" s="26"/>
      <c r="I49" s="220">
        <v>50000</v>
      </c>
      <c r="J49" s="221" t="s">
        <v>341</v>
      </c>
      <c r="K49" s="224" t="s">
        <v>399</v>
      </c>
      <c r="L49" s="8"/>
      <c r="M49" s="8"/>
      <c r="N49" s="8"/>
      <c r="O49" s="8"/>
      <c r="P49" s="8"/>
      <c r="Q49" s="8"/>
      <c r="R49" s="8"/>
      <c r="S49" s="8"/>
      <c r="T49" s="8"/>
      <c r="V49" s="54"/>
    </row>
    <row r="50" spans="1:22" outlineLevel="1" x14ac:dyDescent="0.3">
      <c r="A50" s="54"/>
      <c r="C50" s="208">
        <v>29</v>
      </c>
      <c r="D50" s="215" t="s">
        <v>401</v>
      </c>
      <c r="E50" s="115"/>
      <c r="F50" s="8"/>
      <c r="G50" s="8"/>
      <c r="H50" s="26"/>
      <c r="I50" s="220">
        <v>50000</v>
      </c>
      <c r="J50" s="221" t="s">
        <v>341</v>
      </c>
      <c r="K50" s="224" t="s">
        <v>399</v>
      </c>
      <c r="L50" s="8"/>
      <c r="M50" s="8"/>
      <c r="N50" s="8"/>
      <c r="O50" s="8"/>
      <c r="P50" s="8"/>
      <c r="Q50" s="8"/>
      <c r="R50" s="8"/>
      <c r="S50" s="8"/>
      <c r="T50" s="8"/>
      <c r="V50" s="54"/>
    </row>
    <row r="51" spans="1:22" outlineLevel="1" x14ac:dyDescent="0.3">
      <c r="A51" s="54"/>
      <c r="C51" s="208">
        <v>30</v>
      </c>
      <c r="D51" s="212" t="s">
        <v>402</v>
      </c>
      <c r="E51" s="115"/>
      <c r="F51" s="8"/>
      <c r="G51" s="8"/>
      <c r="H51" s="26"/>
      <c r="I51" s="220">
        <v>150000</v>
      </c>
      <c r="J51" s="221" t="s">
        <v>341</v>
      </c>
      <c r="K51" s="224" t="s">
        <v>403</v>
      </c>
      <c r="L51" s="8"/>
      <c r="M51" s="8"/>
      <c r="N51" s="8"/>
      <c r="O51" s="8"/>
      <c r="P51" s="8"/>
      <c r="Q51" s="8"/>
      <c r="R51" s="8"/>
      <c r="S51" s="8"/>
      <c r="T51" s="8"/>
      <c r="V51" s="54"/>
    </row>
    <row r="52" spans="1:22" outlineLevel="1" x14ac:dyDescent="0.3">
      <c r="A52" s="54"/>
      <c r="C52" s="208">
        <v>31</v>
      </c>
      <c r="D52" s="208" t="s">
        <v>404</v>
      </c>
      <c r="E52" s="115"/>
      <c r="F52" s="8"/>
      <c r="G52" s="8"/>
      <c r="H52" s="26"/>
      <c r="I52" s="220">
        <v>20000</v>
      </c>
      <c r="J52" s="221" t="s">
        <v>341</v>
      </c>
      <c r="K52" s="224" t="s">
        <v>403</v>
      </c>
      <c r="L52" s="8"/>
      <c r="M52" s="8"/>
      <c r="N52" s="8"/>
      <c r="O52" s="8"/>
      <c r="P52" s="8"/>
      <c r="Q52" s="8"/>
      <c r="R52" s="8"/>
      <c r="S52" s="8"/>
      <c r="T52" s="8"/>
      <c r="V52" s="54"/>
    </row>
    <row r="53" spans="1:22" outlineLevel="1" x14ac:dyDescent="0.3">
      <c r="A53" s="54"/>
      <c r="C53" s="208">
        <v>32</v>
      </c>
      <c r="D53" s="212" t="s">
        <v>405</v>
      </c>
      <c r="E53" s="115"/>
      <c r="F53" s="8"/>
      <c r="G53" s="8"/>
      <c r="H53" s="26"/>
      <c r="I53" s="220">
        <v>50000</v>
      </c>
      <c r="J53" s="221" t="s">
        <v>341</v>
      </c>
      <c r="K53" s="224" t="s">
        <v>406</v>
      </c>
      <c r="L53" s="8"/>
      <c r="M53" s="8"/>
      <c r="N53" s="8"/>
      <c r="O53" s="8"/>
      <c r="P53" s="8"/>
      <c r="Q53" s="8"/>
      <c r="R53" s="8"/>
      <c r="S53" s="8"/>
      <c r="T53" s="8"/>
      <c r="V53" s="54"/>
    </row>
    <row r="54" spans="1:22" outlineLevel="1" x14ac:dyDescent="0.3">
      <c r="A54" s="54"/>
      <c r="C54" s="208">
        <v>33</v>
      </c>
      <c r="D54" s="216" t="s">
        <v>407</v>
      </c>
      <c r="E54" s="115"/>
      <c r="F54" s="8"/>
      <c r="G54" s="8"/>
      <c r="H54" s="26"/>
      <c r="I54" s="220">
        <v>15000</v>
      </c>
      <c r="J54" s="221" t="s">
        <v>335</v>
      </c>
      <c r="K54" s="224" t="s">
        <v>406</v>
      </c>
      <c r="L54" s="8"/>
      <c r="M54" s="8"/>
      <c r="N54" s="8"/>
      <c r="O54" s="8"/>
      <c r="P54" s="8"/>
      <c r="Q54" s="8"/>
      <c r="R54" s="8"/>
      <c r="S54" s="8"/>
      <c r="T54" s="8"/>
      <c r="V54" s="54"/>
    </row>
    <row r="55" spans="1:22" outlineLevel="1" x14ac:dyDescent="0.3">
      <c r="A55" s="54"/>
      <c r="C55" s="208">
        <v>34</v>
      </c>
      <c r="D55" s="208" t="s">
        <v>408</v>
      </c>
      <c r="E55" s="115"/>
      <c r="F55" s="8"/>
      <c r="G55" s="8"/>
      <c r="H55" s="26"/>
      <c r="I55" s="220">
        <v>150000</v>
      </c>
      <c r="J55" s="221" t="s">
        <v>341</v>
      </c>
      <c r="K55" s="224" t="s">
        <v>409</v>
      </c>
      <c r="L55" s="8"/>
      <c r="M55" s="8"/>
      <c r="N55" s="8"/>
      <c r="O55" s="8"/>
      <c r="P55" s="8"/>
      <c r="Q55" s="8"/>
      <c r="R55" s="8"/>
      <c r="S55" s="8"/>
      <c r="T55" s="8"/>
      <c r="V55" s="54"/>
    </row>
    <row r="56" spans="1:22" outlineLevel="1" x14ac:dyDescent="0.3">
      <c r="A56" s="54"/>
      <c r="C56" s="253"/>
      <c r="D56" s="226" t="s">
        <v>339</v>
      </c>
      <c r="E56" s="115"/>
      <c r="F56" s="8"/>
      <c r="G56" s="8"/>
      <c r="H56" s="26"/>
      <c r="I56" s="225">
        <f>SUM(I23:I55)</f>
        <v>3724200</v>
      </c>
      <c r="J56" s="227"/>
      <c r="K56" s="228"/>
      <c r="L56" s="8"/>
      <c r="M56" s="8"/>
      <c r="N56" s="8"/>
      <c r="O56" s="8"/>
      <c r="P56" s="8"/>
      <c r="Q56" s="8"/>
      <c r="R56" s="8"/>
      <c r="S56" s="8"/>
      <c r="T56" s="8"/>
      <c r="V56" s="54"/>
    </row>
    <row r="57" spans="1:22" outlineLevel="1" x14ac:dyDescent="0.3">
      <c r="A57" s="54"/>
      <c r="C57" s="208">
        <v>1</v>
      </c>
      <c r="D57" s="208" t="s">
        <v>410</v>
      </c>
      <c r="E57" s="115"/>
      <c r="F57" s="8"/>
      <c r="G57" s="8"/>
      <c r="H57" s="26"/>
      <c r="I57" s="220">
        <v>25000</v>
      </c>
      <c r="J57" s="221" t="s">
        <v>341</v>
      </c>
      <c r="K57" s="224" t="s">
        <v>342</v>
      </c>
      <c r="L57" s="8"/>
      <c r="M57" s="8"/>
      <c r="N57" s="8"/>
      <c r="O57" s="8"/>
      <c r="P57" s="8"/>
      <c r="Q57" s="8"/>
      <c r="R57" s="8"/>
      <c r="S57" s="8"/>
      <c r="T57" s="8"/>
      <c r="V57" s="54"/>
    </row>
    <row r="58" spans="1:22" outlineLevel="1" x14ac:dyDescent="0.3">
      <c r="A58" s="54"/>
      <c r="C58" s="208">
        <v>2</v>
      </c>
      <c r="D58" s="208" t="s">
        <v>411</v>
      </c>
      <c r="E58" s="115"/>
      <c r="F58" s="8"/>
      <c r="G58" s="8"/>
      <c r="H58" s="26"/>
      <c r="I58" s="220">
        <v>40000</v>
      </c>
      <c r="J58" s="221" t="s">
        <v>341</v>
      </c>
      <c r="K58" s="224" t="s">
        <v>344</v>
      </c>
      <c r="L58" s="8"/>
      <c r="M58" s="8"/>
      <c r="N58" s="8"/>
      <c r="O58" s="8"/>
      <c r="P58" s="8"/>
      <c r="Q58" s="8"/>
      <c r="R58" s="8"/>
      <c r="S58" s="8"/>
      <c r="T58" s="8"/>
      <c r="V58" s="54"/>
    </row>
    <row r="59" spans="1:22" ht="23" outlineLevel="1" x14ac:dyDescent="0.3">
      <c r="A59" s="54"/>
      <c r="C59" s="208">
        <v>3</v>
      </c>
      <c r="D59" s="208" t="s">
        <v>412</v>
      </c>
      <c r="E59" s="115"/>
      <c r="F59" s="8"/>
      <c r="G59" s="8"/>
      <c r="H59" s="26"/>
      <c r="I59" s="220">
        <v>75000</v>
      </c>
      <c r="J59" s="221" t="s">
        <v>341</v>
      </c>
      <c r="K59" s="224" t="s">
        <v>413</v>
      </c>
      <c r="L59" s="8"/>
      <c r="M59" s="8"/>
      <c r="N59" s="8"/>
      <c r="O59" s="8"/>
      <c r="P59" s="8"/>
      <c r="Q59" s="8"/>
      <c r="R59" s="8"/>
      <c r="S59" s="8"/>
      <c r="T59" s="8"/>
      <c r="V59" s="54"/>
    </row>
    <row r="60" spans="1:22" outlineLevel="1" x14ac:dyDescent="0.3">
      <c r="A60" s="54"/>
      <c r="C60" s="208">
        <v>4</v>
      </c>
      <c r="D60" s="208" t="s">
        <v>414</v>
      </c>
      <c r="E60" s="115"/>
      <c r="F60" s="8"/>
      <c r="G60" s="8"/>
      <c r="H60" s="26"/>
      <c r="I60" s="220">
        <v>150000</v>
      </c>
      <c r="J60" s="221" t="s">
        <v>335</v>
      </c>
      <c r="K60" s="224" t="s">
        <v>415</v>
      </c>
      <c r="L60" s="8"/>
      <c r="M60" s="8"/>
      <c r="N60" s="8"/>
      <c r="O60" s="8"/>
      <c r="P60" s="8"/>
      <c r="Q60" s="8"/>
      <c r="R60" s="8"/>
      <c r="S60" s="8"/>
      <c r="T60" s="8"/>
      <c r="V60" s="54"/>
    </row>
    <row r="61" spans="1:22" outlineLevel="1" x14ac:dyDescent="0.3">
      <c r="A61" s="54"/>
      <c r="C61" s="208">
        <v>5</v>
      </c>
      <c r="D61" s="208" t="s">
        <v>416</v>
      </c>
      <c r="E61" s="115"/>
      <c r="F61" s="8"/>
      <c r="G61" s="8"/>
      <c r="H61" s="26"/>
      <c r="I61" s="220">
        <v>15000</v>
      </c>
      <c r="J61" s="221" t="s">
        <v>341</v>
      </c>
      <c r="K61" s="224" t="s">
        <v>381</v>
      </c>
      <c r="L61" s="8"/>
      <c r="M61" s="8"/>
      <c r="N61" s="8"/>
      <c r="O61" s="8"/>
      <c r="P61" s="8"/>
      <c r="Q61" s="8"/>
      <c r="R61" s="8"/>
      <c r="S61" s="8"/>
      <c r="T61" s="8"/>
      <c r="V61" s="54"/>
    </row>
    <row r="62" spans="1:22" outlineLevel="1" x14ac:dyDescent="0.3">
      <c r="A62" s="54"/>
      <c r="C62" s="208">
        <v>6</v>
      </c>
      <c r="D62" s="208" t="s">
        <v>417</v>
      </c>
      <c r="E62" s="115"/>
      <c r="F62" s="8"/>
      <c r="G62" s="8"/>
      <c r="H62" s="26"/>
      <c r="I62" s="220">
        <v>15000</v>
      </c>
      <c r="J62" s="221" t="s">
        <v>341</v>
      </c>
      <c r="K62" s="224" t="s">
        <v>381</v>
      </c>
      <c r="L62" s="8"/>
      <c r="M62" s="8"/>
      <c r="N62" s="8"/>
      <c r="O62" s="8"/>
      <c r="P62" s="8"/>
      <c r="Q62" s="8"/>
      <c r="R62" s="8"/>
      <c r="S62" s="8"/>
      <c r="T62" s="8"/>
      <c r="V62" s="54"/>
    </row>
    <row r="63" spans="1:22" outlineLevel="1" x14ac:dyDescent="0.3">
      <c r="A63" s="54"/>
      <c r="C63" s="208">
        <v>7</v>
      </c>
      <c r="D63" s="208" t="s">
        <v>418</v>
      </c>
      <c r="E63" s="115"/>
      <c r="F63" s="8"/>
      <c r="G63" s="8"/>
      <c r="H63" s="26"/>
      <c r="I63" s="220">
        <v>15000</v>
      </c>
      <c r="J63" s="221" t="s">
        <v>341</v>
      </c>
      <c r="K63" s="224" t="s">
        <v>381</v>
      </c>
      <c r="L63" s="8"/>
      <c r="M63" s="8"/>
      <c r="N63" s="8"/>
      <c r="O63" s="8"/>
      <c r="P63" s="8"/>
      <c r="Q63" s="8"/>
      <c r="R63" s="8"/>
      <c r="S63" s="8"/>
      <c r="T63" s="8"/>
      <c r="V63" s="54"/>
    </row>
    <row r="64" spans="1:22" outlineLevel="1" x14ac:dyDescent="0.3">
      <c r="A64" s="54"/>
      <c r="C64" s="208">
        <v>8</v>
      </c>
      <c r="D64" s="212" t="s">
        <v>419</v>
      </c>
      <c r="E64" s="115"/>
      <c r="F64" s="8"/>
      <c r="G64" s="8"/>
      <c r="H64" s="26"/>
      <c r="I64" s="220">
        <v>15000</v>
      </c>
      <c r="J64" s="221" t="s">
        <v>341</v>
      </c>
      <c r="K64" s="224" t="s">
        <v>388</v>
      </c>
      <c r="L64" s="8"/>
      <c r="M64" s="8"/>
      <c r="N64" s="8"/>
      <c r="O64" s="8"/>
      <c r="P64" s="8"/>
      <c r="Q64" s="8"/>
      <c r="R64" s="8"/>
      <c r="S64" s="8"/>
      <c r="T64" s="8"/>
      <c r="V64" s="54"/>
    </row>
    <row r="65" spans="1:22" outlineLevel="1" x14ac:dyDescent="0.3">
      <c r="A65" s="54"/>
      <c r="C65" s="208">
        <v>9</v>
      </c>
      <c r="D65" s="208" t="s">
        <v>420</v>
      </c>
      <c r="E65" s="115"/>
      <c r="F65" s="8"/>
      <c r="G65" s="8"/>
      <c r="H65" s="26"/>
      <c r="I65" s="220">
        <v>20000</v>
      </c>
      <c r="J65" s="221" t="s">
        <v>341</v>
      </c>
      <c r="K65" s="224" t="s">
        <v>388</v>
      </c>
      <c r="L65" s="8"/>
      <c r="M65" s="8"/>
      <c r="N65" s="8"/>
      <c r="O65" s="8"/>
      <c r="P65" s="8"/>
      <c r="Q65" s="8"/>
      <c r="R65" s="8"/>
      <c r="S65" s="8"/>
      <c r="T65" s="8"/>
      <c r="V65" s="54"/>
    </row>
    <row r="66" spans="1:22" outlineLevel="1" x14ac:dyDescent="0.3">
      <c r="A66" s="54"/>
      <c r="C66" s="208">
        <v>10</v>
      </c>
      <c r="D66" s="208" t="s">
        <v>421</v>
      </c>
      <c r="E66" s="115"/>
      <c r="F66" s="8"/>
      <c r="G66" s="8"/>
      <c r="H66" s="26"/>
      <c r="I66" s="220">
        <v>650000</v>
      </c>
      <c r="J66" s="234" t="s">
        <v>335</v>
      </c>
      <c r="K66" s="236" t="s">
        <v>422</v>
      </c>
      <c r="L66" s="122"/>
      <c r="M66" s="8"/>
      <c r="N66" s="8"/>
      <c r="O66" s="8"/>
      <c r="P66" s="8"/>
      <c r="Q66" s="8"/>
      <c r="R66" s="8"/>
      <c r="S66" s="8"/>
      <c r="T66" s="8"/>
      <c r="V66" s="54"/>
    </row>
    <row r="67" spans="1:22" outlineLevel="1" x14ac:dyDescent="0.3">
      <c r="A67" s="54"/>
      <c r="C67" s="208">
        <v>11</v>
      </c>
      <c r="D67" s="208" t="s">
        <v>423</v>
      </c>
      <c r="E67" s="115"/>
      <c r="F67" s="8"/>
      <c r="G67" s="8"/>
      <c r="H67" s="26"/>
      <c r="I67" s="220">
        <v>15000</v>
      </c>
      <c r="J67" s="234" t="s">
        <v>341</v>
      </c>
      <c r="K67" s="238" t="s">
        <v>391</v>
      </c>
      <c r="L67" s="122"/>
      <c r="M67" s="8"/>
      <c r="N67" s="8"/>
      <c r="O67" s="8"/>
      <c r="P67" s="8"/>
      <c r="Q67" s="8"/>
      <c r="R67" s="8"/>
      <c r="S67" s="8"/>
      <c r="T67" s="8"/>
      <c r="V67" s="54"/>
    </row>
    <row r="68" spans="1:22" ht="12" customHeight="1" outlineLevel="1" x14ac:dyDescent="0.3">
      <c r="A68" s="54"/>
      <c r="C68" s="208">
        <v>12</v>
      </c>
      <c r="D68" s="231" t="s">
        <v>424</v>
      </c>
      <c r="E68" s="115"/>
      <c r="F68" s="8"/>
      <c r="G68" s="8"/>
      <c r="H68" s="26"/>
      <c r="I68" s="220">
        <v>25000</v>
      </c>
      <c r="J68" s="234" t="s">
        <v>341</v>
      </c>
      <c r="K68" s="237" t="s">
        <v>425</v>
      </c>
      <c r="L68" s="122"/>
      <c r="M68" s="8"/>
      <c r="N68" s="8"/>
      <c r="O68" s="8"/>
      <c r="P68" s="8"/>
      <c r="Q68" s="8"/>
      <c r="R68" s="8"/>
      <c r="S68" s="8"/>
      <c r="T68" s="8"/>
      <c r="V68" s="54"/>
    </row>
    <row r="69" spans="1:22" outlineLevel="1" x14ac:dyDescent="0.3">
      <c r="A69" s="54"/>
      <c r="C69" s="208">
        <v>13</v>
      </c>
      <c r="D69" s="208" t="s">
        <v>426</v>
      </c>
      <c r="E69" s="115"/>
      <c r="F69" s="8"/>
      <c r="G69" s="8"/>
      <c r="H69" s="26"/>
      <c r="I69" s="220">
        <v>20000</v>
      </c>
      <c r="J69" s="234" t="s">
        <v>341</v>
      </c>
      <c r="K69" s="237" t="s">
        <v>425</v>
      </c>
      <c r="L69" s="122"/>
      <c r="M69" s="8"/>
      <c r="N69" s="8"/>
      <c r="O69" s="8"/>
      <c r="P69" s="8"/>
      <c r="Q69" s="8"/>
      <c r="R69" s="8"/>
      <c r="S69" s="8"/>
      <c r="T69" s="8"/>
      <c r="V69" s="54"/>
    </row>
    <row r="70" spans="1:22" ht="15" customHeight="1" outlineLevel="1" x14ac:dyDescent="0.3">
      <c r="A70" s="54"/>
      <c r="C70" s="208">
        <v>14</v>
      </c>
      <c r="D70" s="239" t="s">
        <v>427</v>
      </c>
      <c r="E70" s="115"/>
      <c r="F70" s="8"/>
      <c r="G70" s="8"/>
      <c r="H70" s="26"/>
      <c r="I70" s="220">
        <v>25000</v>
      </c>
      <c r="J70" s="240" t="s">
        <v>341</v>
      </c>
      <c r="K70" s="233" t="s">
        <v>403</v>
      </c>
      <c r="L70" s="122"/>
      <c r="M70" s="8"/>
      <c r="N70" s="8"/>
      <c r="O70" s="8"/>
      <c r="P70" s="8"/>
      <c r="Q70" s="8"/>
      <c r="R70" s="8"/>
      <c r="S70" s="8"/>
      <c r="T70" s="8"/>
      <c r="V70" s="54"/>
    </row>
    <row r="71" spans="1:22" outlineLevel="1" x14ac:dyDescent="0.3">
      <c r="A71" s="54"/>
      <c r="C71" s="214">
        <v>15</v>
      </c>
      <c r="D71" s="214" t="s">
        <v>428</v>
      </c>
      <c r="E71" s="115"/>
      <c r="F71" s="8"/>
      <c r="G71" s="8"/>
      <c r="H71" s="26"/>
      <c r="I71" s="220">
        <v>15000</v>
      </c>
      <c r="J71" s="240" t="s">
        <v>341</v>
      </c>
      <c r="K71" s="240" t="s">
        <v>429</v>
      </c>
      <c r="L71" s="8"/>
      <c r="M71" s="8"/>
      <c r="N71" s="8"/>
      <c r="O71" s="8"/>
      <c r="P71" s="8"/>
      <c r="Q71" s="8"/>
      <c r="R71" s="8"/>
      <c r="S71" s="8"/>
      <c r="T71" s="8"/>
      <c r="V71" s="54"/>
    </row>
    <row r="72" spans="1:22" outlineLevel="1" x14ac:dyDescent="0.3">
      <c r="A72" s="54"/>
      <c r="C72" s="208">
        <v>16</v>
      </c>
      <c r="D72" s="208" t="s">
        <v>430</v>
      </c>
      <c r="E72" s="115"/>
      <c r="F72" s="8"/>
      <c r="G72" s="8"/>
      <c r="H72" s="26"/>
      <c r="I72" s="241" t="s">
        <v>431</v>
      </c>
      <c r="J72" s="240" t="s">
        <v>380</v>
      </c>
      <c r="K72" s="240" t="s">
        <v>409</v>
      </c>
      <c r="L72" s="8"/>
      <c r="M72" s="8"/>
      <c r="N72" s="8"/>
      <c r="O72" s="8"/>
      <c r="P72" s="8"/>
      <c r="Q72" s="8"/>
      <c r="R72" s="8"/>
      <c r="S72" s="8"/>
      <c r="T72" s="8"/>
      <c r="V72" s="54"/>
    </row>
    <row r="73" spans="1:22" outlineLevel="1" x14ac:dyDescent="0.3">
      <c r="A73" s="54"/>
      <c r="C73" s="208">
        <v>17</v>
      </c>
      <c r="D73" s="208" t="s">
        <v>432</v>
      </c>
      <c r="E73" s="115"/>
      <c r="F73" s="8"/>
      <c r="G73" s="8"/>
      <c r="H73" s="26"/>
      <c r="I73" s="220">
        <v>15000</v>
      </c>
      <c r="J73" s="240" t="s">
        <v>341</v>
      </c>
      <c r="K73" s="240" t="s">
        <v>409</v>
      </c>
      <c r="L73" s="8"/>
      <c r="M73" s="8"/>
      <c r="N73" s="8"/>
      <c r="O73" s="8"/>
      <c r="P73" s="8"/>
      <c r="Q73" s="8"/>
      <c r="R73" s="8"/>
      <c r="S73" s="8"/>
      <c r="T73" s="8"/>
      <c r="V73" s="54"/>
    </row>
    <row r="74" spans="1:22" outlineLevel="1" x14ac:dyDescent="0.3">
      <c r="A74" s="54"/>
      <c r="C74" s="208">
        <v>18</v>
      </c>
      <c r="D74" s="208" t="s">
        <v>433</v>
      </c>
      <c r="E74" s="115"/>
      <c r="F74" s="8"/>
      <c r="G74" s="8"/>
      <c r="H74" s="26"/>
      <c r="I74" s="220">
        <v>15000</v>
      </c>
      <c r="J74" s="240" t="s">
        <v>341</v>
      </c>
      <c r="K74" s="240" t="s">
        <v>434</v>
      </c>
      <c r="L74" s="8"/>
      <c r="M74" s="8"/>
      <c r="N74" s="8"/>
      <c r="O74" s="8"/>
      <c r="P74" s="8"/>
      <c r="Q74" s="8"/>
      <c r="R74" s="8"/>
      <c r="S74" s="8"/>
      <c r="T74" s="8"/>
      <c r="V74" s="54"/>
    </row>
    <row r="75" spans="1:22" outlineLevel="1" x14ac:dyDescent="0.3">
      <c r="A75" s="54"/>
      <c r="C75" s="253"/>
      <c r="D75" s="226" t="s">
        <v>349</v>
      </c>
      <c r="E75" s="115"/>
      <c r="F75" s="8"/>
      <c r="G75" s="8"/>
      <c r="H75" s="26"/>
      <c r="I75" s="225">
        <f>SUM(I57:I74)</f>
        <v>1150000</v>
      </c>
      <c r="J75" s="242"/>
      <c r="K75" s="242"/>
      <c r="L75" s="8"/>
      <c r="M75" s="8"/>
      <c r="N75" s="8"/>
      <c r="O75" s="8"/>
      <c r="P75" s="8"/>
      <c r="Q75" s="8"/>
      <c r="R75" s="8"/>
      <c r="S75" s="8"/>
      <c r="T75" s="8"/>
      <c r="V75" s="54"/>
    </row>
    <row r="76" spans="1:22" outlineLevel="1" x14ac:dyDescent="0.3">
      <c r="A76" s="54"/>
      <c r="C76" s="208">
        <v>1</v>
      </c>
      <c r="D76" s="208" t="s">
        <v>435</v>
      </c>
      <c r="E76" s="115"/>
      <c r="F76" s="8"/>
      <c r="G76" s="8"/>
      <c r="H76" s="26"/>
      <c r="I76" s="220">
        <v>10000</v>
      </c>
      <c r="J76" s="221" t="s">
        <v>341</v>
      </c>
      <c r="K76" s="224" t="s">
        <v>436</v>
      </c>
      <c r="L76" s="8"/>
      <c r="M76" s="8"/>
      <c r="N76" s="8"/>
      <c r="O76" s="8"/>
      <c r="P76" s="8"/>
      <c r="Q76" s="8"/>
      <c r="R76" s="8"/>
      <c r="S76" s="8"/>
      <c r="T76" s="8"/>
      <c r="V76" s="54"/>
    </row>
    <row r="77" spans="1:22" outlineLevel="1" x14ac:dyDescent="0.3">
      <c r="A77" s="54"/>
      <c r="C77" s="208">
        <v>2</v>
      </c>
      <c r="D77" s="208" t="s">
        <v>437</v>
      </c>
      <c r="E77" s="115"/>
      <c r="F77" s="8"/>
      <c r="G77" s="8"/>
      <c r="H77" s="26"/>
      <c r="I77" s="220">
        <v>45000</v>
      </c>
      <c r="J77" s="221" t="s">
        <v>351</v>
      </c>
      <c r="K77" s="224" t="s">
        <v>438</v>
      </c>
      <c r="L77" s="8"/>
      <c r="M77" s="8"/>
      <c r="N77" s="8"/>
      <c r="O77" s="8"/>
      <c r="P77" s="8"/>
      <c r="Q77" s="8"/>
      <c r="R77" s="8"/>
      <c r="S77" s="8"/>
      <c r="T77" s="8"/>
      <c r="V77" s="54"/>
    </row>
    <row r="78" spans="1:22" outlineLevel="1" x14ac:dyDescent="0.3">
      <c r="A78" s="54"/>
      <c r="C78" s="208">
        <v>3</v>
      </c>
      <c r="D78" s="208" t="s">
        <v>439</v>
      </c>
      <c r="E78" s="115"/>
      <c r="F78" s="8"/>
      <c r="G78" s="8"/>
      <c r="H78" s="26"/>
      <c r="I78" s="220">
        <v>10000</v>
      </c>
      <c r="J78" s="221" t="s">
        <v>341</v>
      </c>
      <c r="K78" s="224" t="s">
        <v>381</v>
      </c>
      <c r="L78" s="8"/>
      <c r="M78" s="8"/>
      <c r="N78" s="8"/>
      <c r="O78" s="8"/>
      <c r="P78" s="8"/>
      <c r="Q78" s="8"/>
      <c r="R78" s="8"/>
      <c r="S78" s="8"/>
      <c r="T78" s="8"/>
      <c r="V78" s="54"/>
    </row>
    <row r="79" spans="1:22" outlineLevel="1" x14ac:dyDescent="0.3">
      <c r="A79" s="54"/>
      <c r="C79" s="208">
        <v>4</v>
      </c>
      <c r="D79" s="208" t="s">
        <v>440</v>
      </c>
      <c r="E79" s="115"/>
      <c r="F79" s="8"/>
      <c r="G79" s="8"/>
      <c r="H79" s="26"/>
      <c r="I79" s="220">
        <v>60000</v>
      </c>
      <c r="J79" s="221" t="s">
        <v>351</v>
      </c>
      <c r="K79" s="224" t="s">
        <v>441</v>
      </c>
      <c r="L79" s="8"/>
      <c r="M79" s="8"/>
      <c r="N79" s="8"/>
      <c r="O79" s="8"/>
      <c r="P79" s="8"/>
      <c r="Q79" s="8"/>
      <c r="R79" s="8"/>
      <c r="S79" s="8"/>
      <c r="T79" s="8"/>
      <c r="V79" s="54"/>
    </row>
    <row r="80" spans="1:22" outlineLevel="1" x14ac:dyDescent="0.3">
      <c r="A80" s="54"/>
      <c r="C80" s="208">
        <v>5</v>
      </c>
      <c r="D80" s="208" t="s">
        <v>442</v>
      </c>
      <c r="E80" s="115"/>
      <c r="F80" s="8"/>
      <c r="G80" s="8"/>
      <c r="H80" s="26"/>
      <c r="I80" s="220">
        <v>20000</v>
      </c>
      <c r="J80" s="221" t="s">
        <v>351</v>
      </c>
      <c r="K80" s="235" t="s">
        <v>443</v>
      </c>
      <c r="L80" s="8"/>
      <c r="M80" s="8"/>
      <c r="N80" s="8"/>
      <c r="O80" s="8"/>
      <c r="P80" s="8"/>
      <c r="Q80" s="8"/>
      <c r="R80" s="8"/>
      <c r="S80" s="8"/>
      <c r="T80" s="8"/>
      <c r="V80" s="54"/>
    </row>
    <row r="81" spans="1:22" outlineLevel="1" x14ac:dyDescent="0.3">
      <c r="A81" s="54"/>
      <c r="C81" s="208">
        <v>6</v>
      </c>
      <c r="D81" s="208" t="s">
        <v>444</v>
      </c>
      <c r="E81" s="115"/>
      <c r="F81" s="8"/>
      <c r="G81" s="8"/>
      <c r="H81" s="26"/>
      <c r="I81" s="220">
        <v>650000</v>
      </c>
      <c r="J81" s="234" t="s">
        <v>335</v>
      </c>
      <c r="K81" s="235" t="s">
        <v>443</v>
      </c>
      <c r="L81" s="8"/>
      <c r="M81" s="8"/>
      <c r="N81" s="8"/>
      <c r="O81" s="8"/>
      <c r="P81" s="8"/>
      <c r="Q81" s="8"/>
      <c r="R81" s="8"/>
      <c r="S81" s="8"/>
      <c r="T81" s="8"/>
      <c r="V81" s="54"/>
    </row>
    <row r="82" spans="1:22" outlineLevel="1" x14ac:dyDescent="0.3">
      <c r="A82" s="54"/>
      <c r="C82" s="208">
        <v>7</v>
      </c>
      <c r="D82" s="208" t="s">
        <v>445</v>
      </c>
      <c r="E82" s="115"/>
      <c r="F82" s="8"/>
      <c r="G82" s="8"/>
      <c r="H82" s="26"/>
      <c r="I82" s="220">
        <v>75000</v>
      </c>
      <c r="J82" s="221" t="s">
        <v>341</v>
      </c>
      <c r="K82" s="235" t="s">
        <v>446</v>
      </c>
      <c r="L82" s="8"/>
      <c r="M82" s="8"/>
      <c r="N82" s="8"/>
      <c r="O82" s="8"/>
      <c r="P82" s="8"/>
      <c r="Q82" s="8"/>
      <c r="R82" s="8"/>
      <c r="S82" s="8"/>
      <c r="T82" s="8"/>
      <c r="V82" s="54"/>
    </row>
    <row r="83" spans="1:22" outlineLevel="1" x14ac:dyDescent="0.3">
      <c r="A83" s="54"/>
      <c r="C83" s="208">
        <v>8</v>
      </c>
      <c r="D83" s="208" t="s">
        <v>447</v>
      </c>
      <c r="E83" s="115"/>
      <c r="F83" s="8"/>
      <c r="G83" s="8"/>
      <c r="H83" s="26"/>
      <c r="I83" s="220">
        <v>10000</v>
      </c>
      <c r="J83" s="221" t="s">
        <v>341</v>
      </c>
      <c r="K83" s="235" t="s">
        <v>388</v>
      </c>
      <c r="L83" s="8"/>
      <c r="M83" s="8"/>
      <c r="N83" s="8"/>
      <c r="O83" s="8"/>
      <c r="P83" s="8"/>
      <c r="Q83" s="8"/>
      <c r="R83" s="8"/>
      <c r="S83" s="8"/>
      <c r="T83" s="8"/>
      <c r="V83" s="54"/>
    </row>
    <row r="84" spans="1:22" outlineLevel="1" x14ac:dyDescent="0.3">
      <c r="A84" s="54"/>
      <c r="C84" s="208">
        <v>9</v>
      </c>
      <c r="D84" s="208" t="s">
        <v>448</v>
      </c>
      <c r="E84" s="115"/>
      <c r="F84" s="8"/>
      <c r="G84" s="8"/>
      <c r="H84" s="26"/>
      <c r="I84" s="220">
        <v>80000</v>
      </c>
      <c r="J84" s="221" t="s">
        <v>341</v>
      </c>
      <c r="K84" s="224" t="s">
        <v>406</v>
      </c>
      <c r="L84" s="8"/>
      <c r="M84" s="8"/>
      <c r="N84" s="8"/>
      <c r="O84" s="8"/>
      <c r="P84" s="8"/>
      <c r="Q84" s="8"/>
      <c r="R84" s="8"/>
      <c r="S84" s="8"/>
      <c r="T84" s="8"/>
      <c r="V84" s="54"/>
    </row>
    <row r="85" spans="1:22" outlineLevel="1" x14ac:dyDescent="0.3">
      <c r="A85" s="54"/>
      <c r="C85" s="208">
        <v>10</v>
      </c>
      <c r="D85" s="208" t="s">
        <v>449</v>
      </c>
      <c r="E85" s="115"/>
      <c r="F85" s="8"/>
      <c r="G85" s="8"/>
      <c r="H85" s="26"/>
      <c r="I85" s="220">
        <v>10000</v>
      </c>
      <c r="J85" s="221" t="s">
        <v>341</v>
      </c>
      <c r="K85" s="224" t="s">
        <v>406</v>
      </c>
      <c r="L85" s="8"/>
      <c r="M85" s="8"/>
      <c r="N85" s="8"/>
      <c r="O85" s="8"/>
      <c r="P85" s="8"/>
      <c r="Q85" s="8"/>
      <c r="R85" s="8"/>
      <c r="S85" s="8"/>
      <c r="T85" s="8"/>
      <c r="V85" s="54"/>
    </row>
    <row r="86" spans="1:22" outlineLevel="1" x14ac:dyDescent="0.3">
      <c r="A86" s="54"/>
      <c r="C86" s="253"/>
      <c r="D86" s="226" t="s">
        <v>356</v>
      </c>
      <c r="E86" s="115"/>
      <c r="F86" s="8"/>
      <c r="G86" s="8"/>
      <c r="H86" s="26"/>
      <c r="I86" s="293">
        <f>SUM(I76:I85)</f>
        <v>970000</v>
      </c>
      <c r="J86" s="262"/>
      <c r="K86" s="263"/>
      <c r="L86" s="8"/>
      <c r="M86" s="8"/>
      <c r="N86" s="8"/>
      <c r="O86" s="8"/>
      <c r="P86" s="8"/>
      <c r="Q86" s="8"/>
      <c r="R86" s="8"/>
      <c r="S86" s="8"/>
      <c r="T86" s="8"/>
      <c r="V86" s="54"/>
    </row>
    <row r="87" spans="1:22" ht="23.25" customHeight="1" outlineLevel="1" x14ac:dyDescent="0.3">
      <c r="A87" s="54"/>
      <c r="C87" s="208">
        <v>1</v>
      </c>
      <c r="D87" s="239" t="s">
        <v>450</v>
      </c>
      <c r="E87" s="115"/>
      <c r="F87" s="8"/>
      <c r="G87" s="8"/>
      <c r="H87" s="26"/>
      <c r="I87" s="220">
        <v>140000</v>
      </c>
      <c r="J87" s="234" t="s">
        <v>335</v>
      </c>
      <c r="K87" s="224" t="s">
        <v>381</v>
      </c>
      <c r="L87" s="8"/>
      <c r="M87" s="8"/>
      <c r="N87" s="8"/>
      <c r="O87" s="8"/>
      <c r="P87" s="8"/>
      <c r="Q87" s="8"/>
      <c r="R87" s="8"/>
      <c r="S87" s="8"/>
      <c r="T87" s="8"/>
      <c r="V87" s="54"/>
    </row>
    <row r="88" spans="1:22" outlineLevel="1" x14ac:dyDescent="0.3">
      <c r="A88" s="54"/>
      <c r="C88" s="208">
        <v>2</v>
      </c>
      <c r="D88" s="250" t="s">
        <v>451</v>
      </c>
      <c r="E88" s="115"/>
      <c r="F88" s="8"/>
      <c r="G88" s="8"/>
      <c r="H88" s="26"/>
      <c r="I88" s="220">
        <v>600000</v>
      </c>
      <c r="J88" s="234" t="s">
        <v>335</v>
      </c>
      <c r="K88" s="224" t="s">
        <v>342</v>
      </c>
      <c r="L88" s="8"/>
      <c r="M88" s="8"/>
      <c r="N88" s="8"/>
      <c r="O88" s="8"/>
      <c r="P88" s="8"/>
      <c r="Q88" s="8"/>
      <c r="R88" s="8"/>
      <c r="S88" s="8"/>
      <c r="T88" s="8"/>
      <c r="V88" s="54"/>
    </row>
    <row r="89" spans="1:22" outlineLevel="1" x14ac:dyDescent="0.3">
      <c r="A89" s="54"/>
      <c r="C89" s="214">
        <v>3</v>
      </c>
      <c r="D89" s="208" t="s">
        <v>452</v>
      </c>
      <c r="E89" s="115"/>
      <c r="F89" s="8"/>
      <c r="G89" s="8"/>
      <c r="H89" s="26"/>
      <c r="I89" s="220">
        <v>250000</v>
      </c>
      <c r="J89" s="234" t="s">
        <v>335</v>
      </c>
      <c r="K89" s="224" t="s">
        <v>391</v>
      </c>
      <c r="L89" s="8"/>
      <c r="M89" s="8"/>
      <c r="N89" s="8"/>
      <c r="O89" s="8"/>
      <c r="P89" s="8"/>
      <c r="Q89" s="8"/>
      <c r="R89" s="8"/>
      <c r="S89" s="8"/>
      <c r="T89" s="8"/>
      <c r="V89" s="54"/>
    </row>
    <row r="90" spans="1:22" outlineLevel="1" x14ac:dyDescent="0.3">
      <c r="A90" s="54"/>
      <c r="C90" s="214">
        <v>4</v>
      </c>
      <c r="D90" s="208" t="s">
        <v>453</v>
      </c>
      <c r="E90" s="115"/>
      <c r="F90" s="8"/>
      <c r="G90" s="8"/>
      <c r="H90" s="26"/>
      <c r="I90" s="220">
        <v>20000</v>
      </c>
      <c r="J90" s="234" t="s">
        <v>335</v>
      </c>
      <c r="K90" s="224" t="s">
        <v>358</v>
      </c>
      <c r="L90" s="8"/>
      <c r="M90" s="8"/>
      <c r="N90" s="8"/>
      <c r="O90" s="8"/>
      <c r="P90" s="8"/>
      <c r="Q90" s="8"/>
      <c r="R90" s="8"/>
      <c r="S90" s="8"/>
      <c r="T90" s="8"/>
      <c r="V90" s="54"/>
    </row>
    <row r="91" spans="1:22" ht="23.25" customHeight="1" outlineLevel="1" x14ac:dyDescent="0.3">
      <c r="A91" s="54"/>
      <c r="C91" s="214">
        <v>5</v>
      </c>
      <c r="D91" s="239" t="s">
        <v>454</v>
      </c>
      <c r="E91" s="115"/>
      <c r="F91" s="8"/>
      <c r="G91" s="8"/>
      <c r="H91" s="26"/>
      <c r="I91" s="220">
        <v>150000</v>
      </c>
      <c r="J91" s="221" t="s">
        <v>351</v>
      </c>
      <c r="K91" s="235" t="s">
        <v>443</v>
      </c>
      <c r="L91" s="8"/>
      <c r="M91" s="8"/>
      <c r="N91" s="8"/>
      <c r="O91" s="8"/>
      <c r="P91" s="8"/>
      <c r="Q91" s="8"/>
      <c r="R91" s="8"/>
      <c r="S91" s="8"/>
      <c r="T91" s="8"/>
      <c r="V91" s="54"/>
    </row>
    <row r="92" spans="1:22" outlineLevel="1" x14ac:dyDescent="0.3">
      <c r="A92" s="54"/>
      <c r="C92" s="214">
        <v>6</v>
      </c>
      <c r="D92" s="208" t="s">
        <v>455</v>
      </c>
      <c r="E92" s="115"/>
      <c r="F92" s="8"/>
      <c r="G92" s="8"/>
      <c r="H92" s="26"/>
      <c r="I92" s="220">
        <v>80000</v>
      </c>
      <c r="J92" s="234" t="s">
        <v>335</v>
      </c>
      <c r="K92" s="224" t="s">
        <v>456</v>
      </c>
      <c r="L92" s="8"/>
      <c r="M92" s="8"/>
      <c r="N92" s="8"/>
      <c r="O92" s="8"/>
      <c r="P92" s="8"/>
      <c r="Q92" s="8"/>
      <c r="R92" s="8"/>
      <c r="S92" s="8"/>
      <c r="T92" s="8"/>
      <c r="V92" s="54"/>
    </row>
    <row r="93" spans="1:22" outlineLevel="1" x14ac:dyDescent="0.3">
      <c r="A93" s="54"/>
      <c r="C93" s="214">
        <v>7</v>
      </c>
      <c r="D93" s="208" t="s">
        <v>457</v>
      </c>
      <c r="E93" s="115"/>
      <c r="F93" s="8"/>
      <c r="G93" s="8"/>
      <c r="H93" s="26"/>
      <c r="I93" s="220">
        <v>60000</v>
      </c>
      <c r="J93" s="234" t="s">
        <v>335</v>
      </c>
      <c r="K93" s="224" t="s">
        <v>399</v>
      </c>
      <c r="L93" s="8"/>
      <c r="M93" s="8"/>
      <c r="N93" s="8"/>
      <c r="O93" s="8"/>
      <c r="P93" s="8"/>
      <c r="Q93" s="8"/>
      <c r="R93" s="8"/>
      <c r="S93" s="8"/>
      <c r="T93" s="8"/>
      <c r="V93" s="54"/>
    </row>
    <row r="94" spans="1:22" outlineLevel="1" x14ac:dyDescent="0.3">
      <c r="A94" s="54"/>
      <c r="C94" s="208">
        <v>8</v>
      </c>
      <c r="D94" s="269" t="s">
        <v>458</v>
      </c>
      <c r="E94" s="115"/>
      <c r="F94" s="8"/>
      <c r="G94" s="8"/>
      <c r="H94" s="26"/>
      <c r="I94" s="220">
        <v>60000</v>
      </c>
      <c r="J94" s="234" t="s">
        <v>335</v>
      </c>
      <c r="K94" s="224" t="s">
        <v>399</v>
      </c>
      <c r="L94" s="8"/>
      <c r="M94" s="8"/>
      <c r="N94" s="8"/>
      <c r="O94" s="8"/>
      <c r="P94" s="8"/>
      <c r="Q94" s="8"/>
      <c r="R94" s="8"/>
      <c r="S94" s="8"/>
      <c r="T94" s="8"/>
      <c r="V94" s="54"/>
    </row>
    <row r="95" spans="1:22" outlineLevel="1" x14ac:dyDescent="0.3">
      <c r="A95" s="54"/>
      <c r="C95" s="208">
        <v>9</v>
      </c>
      <c r="D95" s="250" t="s">
        <v>459</v>
      </c>
      <c r="E95" s="115"/>
      <c r="F95" s="8"/>
      <c r="G95" s="8"/>
      <c r="H95" s="26"/>
      <c r="I95" s="220">
        <v>70000</v>
      </c>
      <c r="J95" s="234" t="s">
        <v>335</v>
      </c>
      <c r="K95" s="224" t="s">
        <v>399</v>
      </c>
      <c r="L95" s="8"/>
      <c r="M95" s="8"/>
      <c r="N95" s="8"/>
      <c r="O95" s="8"/>
      <c r="P95" s="8"/>
      <c r="Q95" s="8"/>
      <c r="R95" s="8"/>
      <c r="S95" s="8"/>
      <c r="T95" s="8"/>
      <c r="V95" s="54"/>
    </row>
    <row r="96" spans="1:22" outlineLevel="1" x14ac:dyDescent="0.3">
      <c r="A96" s="54"/>
      <c r="C96" s="208">
        <v>10</v>
      </c>
      <c r="D96" s="250" t="s">
        <v>460</v>
      </c>
      <c r="E96" s="115"/>
      <c r="F96" s="8"/>
      <c r="G96" s="8"/>
      <c r="H96" s="26"/>
      <c r="I96" s="220">
        <v>15000</v>
      </c>
      <c r="J96" s="234" t="s">
        <v>335</v>
      </c>
      <c r="K96" s="224" t="s">
        <v>434</v>
      </c>
      <c r="L96" s="8"/>
      <c r="M96" s="8"/>
      <c r="N96" s="8"/>
      <c r="O96" s="8"/>
      <c r="P96" s="8"/>
      <c r="Q96" s="8"/>
      <c r="R96" s="8"/>
      <c r="S96" s="8"/>
      <c r="T96" s="8"/>
      <c r="V96" s="54"/>
    </row>
    <row r="97" spans="1:22" outlineLevel="1" x14ac:dyDescent="0.3">
      <c r="A97" s="54"/>
      <c r="C97" s="316"/>
      <c r="D97" s="226" t="s">
        <v>360</v>
      </c>
      <c r="E97" s="115"/>
      <c r="F97" s="8"/>
      <c r="G97" s="8"/>
      <c r="H97" s="26"/>
      <c r="I97" s="293">
        <f>SUM(I87:I96)</f>
        <v>1445000</v>
      </c>
      <c r="J97" s="262"/>
      <c r="K97" s="228"/>
      <c r="L97" s="8"/>
      <c r="M97" s="8"/>
      <c r="N97" s="8"/>
      <c r="O97" s="8"/>
      <c r="P97" s="8"/>
      <c r="Q97" s="8"/>
      <c r="R97" s="8"/>
      <c r="S97" s="8"/>
      <c r="T97" s="8"/>
      <c r="V97" s="54"/>
    </row>
    <row r="98" spans="1:22" x14ac:dyDescent="0.35">
      <c r="A98" s="54"/>
      <c r="C98" s="314"/>
      <c r="D98" s="315" t="s">
        <v>461</v>
      </c>
      <c r="E98" s="6"/>
      <c r="F98" s="6"/>
      <c r="G98" s="8"/>
      <c r="H98" s="8"/>
      <c r="I98" s="294">
        <f>I56+I86+I75+I97</f>
        <v>7289200</v>
      </c>
      <c r="J98" s="264"/>
      <c r="K98" s="265"/>
      <c r="L98" s="8"/>
      <c r="M98" s="8"/>
      <c r="N98" s="8"/>
      <c r="O98" s="8"/>
      <c r="P98" s="8"/>
      <c r="Q98" s="8"/>
      <c r="R98" s="8"/>
      <c r="S98" s="8"/>
      <c r="T98" s="8"/>
      <c r="V98" s="54"/>
    </row>
    <row r="99" spans="1:22" x14ac:dyDescent="0.35">
      <c r="A99" s="54"/>
      <c r="D99" s="48" t="s">
        <v>111</v>
      </c>
      <c r="E99" s="567"/>
      <c r="F99" s="568"/>
      <c r="G99" s="568"/>
      <c r="H99" s="568"/>
      <c r="I99" s="568"/>
      <c r="J99" s="568"/>
      <c r="K99" s="568"/>
      <c r="L99" s="568"/>
      <c r="M99" s="568"/>
      <c r="N99" s="568"/>
      <c r="O99" s="568"/>
      <c r="P99" s="568"/>
      <c r="Q99" s="568"/>
      <c r="R99" s="568"/>
      <c r="S99" s="568"/>
      <c r="T99" s="569"/>
      <c r="V99" s="54"/>
    </row>
    <row r="100" spans="1:22" outlineLevel="1" x14ac:dyDescent="0.35">
      <c r="A100" s="54"/>
      <c r="C100" s="1">
        <v>1</v>
      </c>
      <c r="D100" s="41"/>
      <c r="E100" s="6"/>
      <c r="F100" s="7"/>
      <c r="G100" s="7"/>
      <c r="H100" s="7"/>
      <c r="I100" s="27"/>
      <c r="J100" s="7"/>
      <c r="K100" s="34"/>
      <c r="L100" s="34"/>
      <c r="M100" s="34"/>
      <c r="N100" s="34"/>
      <c r="O100" s="34"/>
      <c r="P100" s="34"/>
      <c r="Q100" s="34"/>
      <c r="R100" s="34"/>
      <c r="S100" s="34"/>
      <c r="T100" s="34"/>
      <c r="V100" s="54"/>
    </row>
    <row r="101" spans="1:22" outlineLevel="1" x14ac:dyDescent="0.35">
      <c r="A101" s="54"/>
      <c r="C101" s="1">
        <v>2</v>
      </c>
      <c r="D101" s="42"/>
      <c r="E101" s="6"/>
      <c r="F101" s="8"/>
      <c r="G101" s="8"/>
      <c r="H101" s="26"/>
      <c r="I101" s="27"/>
      <c r="J101" s="9"/>
      <c r="K101" s="34"/>
      <c r="L101" s="34"/>
      <c r="M101" s="34"/>
      <c r="N101" s="34"/>
      <c r="O101" s="34"/>
      <c r="P101" s="34"/>
      <c r="Q101" s="34"/>
      <c r="R101" s="34"/>
      <c r="S101" s="34"/>
      <c r="T101" s="34"/>
      <c r="V101" s="54"/>
    </row>
    <row r="102" spans="1:22" outlineLevel="1" x14ac:dyDescent="0.35">
      <c r="A102" s="54"/>
      <c r="C102" s="1">
        <v>3</v>
      </c>
      <c r="D102" s="42"/>
      <c r="E102" s="6"/>
      <c r="F102" s="6"/>
      <c r="G102" s="8"/>
      <c r="H102" s="8"/>
      <c r="I102" s="27"/>
      <c r="J102" s="9"/>
      <c r="K102" s="34"/>
      <c r="L102" s="34"/>
      <c r="M102" s="34"/>
      <c r="N102" s="34"/>
      <c r="O102" s="34"/>
      <c r="P102" s="34"/>
      <c r="Q102" s="34"/>
      <c r="R102" s="34"/>
      <c r="S102" s="34"/>
      <c r="T102" s="34"/>
      <c r="V102" s="54"/>
    </row>
    <row r="103" spans="1:22" outlineLevel="1" x14ac:dyDescent="0.35">
      <c r="A103" s="54"/>
      <c r="C103" s="1">
        <v>4</v>
      </c>
      <c r="D103" s="41"/>
      <c r="E103" s="6"/>
      <c r="F103" s="7"/>
      <c r="G103" s="7"/>
      <c r="H103" s="7"/>
      <c r="I103" s="27"/>
      <c r="J103" s="7"/>
      <c r="K103" s="34"/>
      <c r="L103" s="34"/>
      <c r="M103" s="34"/>
      <c r="N103" s="34"/>
      <c r="O103" s="34"/>
      <c r="P103" s="34"/>
      <c r="Q103" s="34"/>
      <c r="R103" s="34"/>
      <c r="S103" s="34"/>
      <c r="T103" s="34"/>
      <c r="V103" s="54"/>
    </row>
    <row r="104" spans="1:22" outlineLevel="1" x14ac:dyDescent="0.35">
      <c r="A104" s="54"/>
      <c r="C104" s="1">
        <v>5</v>
      </c>
      <c r="D104" s="4"/>
      <c r="E104" s="6"/>
      <c r="F104" s="6"/>
      <c r="G104" s="8"/>
      <c r="H104" s="8"/>
      <c r="I104" s="27"/>
      <c r="J104" s="9"/>
      <c r="K104" s="8"/>
      <c r="L104" s="8"/>
      <c r="M104" s="8"/>
      <c r="N104" s="8"/>
      <c r="O104" s="8"/>
      <c r="P104" s="8"/>
      <c r="Q104" s="8"/>
      <c r="R104" s="8"/>
      <c r="S104" s="8"/>
      <c r="T104" s="8"/>
      <c r="V104" s="54"/>
    </row>
    <row r="105" spans="1:22" outlineLevel="1" x14ac:dyDescent="0.35">
      <c r="A105" s="54"/>
      <c r="C105" s="1">
        <v>6</v>
      </c>
      <c r="D105" s="51"/>
      <c r="E105" s="6"/>
      <c r="F105" s="7"/>
      <c r="G105" s="26"/>
      <c r="H105" s="26"/>
      <c r="I105" s="27"/>
      <c r="J105" s="44"/>
      <c r="K105" s="26"/>
      <c r="L105" s="26"/>
      <c r="M105" s="26"/>
      <c r="N105" s="26"/>
      <c r="O105" s="26"/>
      <c r="P105" s="26"/>
      <c r="Q105" s="26"/>
      <c r="R105" s="26"/>
      <c r="S105" s="26"/>
      <c r="T105" s="26"/>
      <c r="V105" s="54"/>
    </row>
    <row r="106" spans="1:22" outlineLevel="1" x14ac:dyDescent="0.35">
      <c r="A106" s="54"/>
      <c r="C106" s="1">
        <v>7</v>
      </c>
      <c r="D106" s="51"/>
      <c r="E106" s="6"/>
      <c r="F106" s="7"/>
      <c r="G106" s="26"/>
      <c r="H106" s="26"/>
      <c r="I106" s="27"/>
      <c r="J106" s="44"/>
      <c r="K106" s="26"/>
      <c r="L106" s="26"/>
      <c r="M106" s="26"/>
      <c r="N106" s="26"/>
      <c r="O106" s="26"/>
      <c r="P106" s="26"/>
      <c r="Q106" s="26"/>
      <c r="R106" s="26"/>
      <c r="S106" s="26"/>
      <c r="T106" s="26"/>
      <c r="V106" s="54"/>
    </row>
    <row r="107" spans="1:22" x14ac:dyDescent="0.35">
      <c r="A107" s="54"/>
      <c r="D107" s="3" t="s">
        <v>112</v>
      </c>
      <c r="E107" s="6"/>
      <c r="F107" s="7"/>
      <c r="G107" s="7"/>
      <c r="H107" s="7"/>
      <c r="I107" s="50"/>
      <c r="J107" s="7"/>
      <c r="K107" s="7"/>
      <c r="L107" s="7"/>
      <c r="M107" s="7"/>
      <c r="N107" s="7"/>
      <c r="O107" s="7"/>
      <c r="P107" s="7"/>
      <c r="Q107" s="7"/>
      <c r="R107" s="7"/>
      <c r="S107" s="7"/>
      <c r="T107" s="7"/>
      <c r="V107" s="54"/>
    </row>
    <row r="108" spans="1:22" x14ac:dyDescent="0.35">
      <c r="A108" s="54"/>
      <c r="D108" s="49" t="s">
        <v>113</v>
      </c>
      <c r="E108" s="567"/>
      <c r="F108" s="568"/>
      <c r="G108" s="568"/>
      <c r="H108" s="568"/>
      <c r="I108" s="568"/>
      <c r="J108" s="568"/>
      <c r="K108" s="568"/>
      <c r="L108" s="568"/>
      <c r="M108" s="568"/>
      <c r="N108" s="568"/>
      <c r="O108" s="568"/>
      <c r="P108" s="568"/>
      <c r="Q108" s="568"/>
      <c r="R108" s="568"/>
      <c r="S108" s="568"/>
      <c r="T108" s="569"/>
      <c r="V108" s="54"/>
    </row>
    <row r="109" spans="1:22" outlineLevel="1" x14ac:dyDescent="0.35">
      <c r="A109" s="54"/>
      <c r="C109" s="1">
        <v>1</v>
      </c>
      <c r="D109" s="41"/>
      <c r="E109" s="6"/>
      <c r="F109" s="7"/>
      <c r="G109" s="7"/>
      <c r="H109" s="7"/>
      <c r="I109" s="27"/>
      <c r="J109" s="7"/>
      <c r="K109" s="34"/>
      <c r="L109" s="34"/>
      <c r="M109" s="34"/>
      <c r="N109" s="34"/>
      <c r="O109" s="34"/>
      <c r="P109" s="34"/>
      <c r="Q109" s="34"/>
      <c r="R109" s="34"/>
      <c r="S109" s="34"/>
      <c r="T109" s="34"/>
      <c r="V109" s="54"/>
    </row>
    <row r="110" spans="1:22" outlineLevel="1" x14ac:dyDescent="0.35">
      <c r="A110" s="54"/>
      <c r="C110" s="1">
        <v>2</v>
      </c>
      <c r="D110" s="42"/>
      <c r="E110" s="6"/>
      <c r="F110" s="8"/>
      <c r="G110" s="8"/>
      <c r="H110" s="26"/>
      <c r="I110" s="27"/>
      <c r="J110" s="9"/>
      <c r="K110" s="34"/>
      <c r="L110" s="34"/>
      <c r="M110" s="34"/>
      <c r="N110" s="34"/>
      <c r="O110" s="34"/>
      <c r="P110" s="34"/>
      <c r="Q110" s="34"/>
      <c r="R110" s="34"/>
      <c r="S110" s="34"/>
      <c r="T110" s="34"/>
      <c r="V110" s="54"/>
    </row>
    <row r="111" spans="1:22" outlineLevel="1" x14ac:dyDescent="0.35">
      <c r="A111" s="54"/>
      <c r="C111" s="1">
        <v>3</v>
      </c>
      <c r="D111" s="4"/>
      <c r="E111" s="6"/>
      <c r="F111" s="8"/>
      <c r="G111" s="8"/>
      <c r="H111" s="26"/>
      <c r="I111" s="27"/>
      <c r="J111" s="9"/>
      <c r="K111" s="8"/>
      <c r="L111" s="8"/>
      <c r="M111" s="8"/>
      <c r="N111" s="8"/>
      <c r="O111" s="8"/>
      <c r="P111" s="8"/>
      <c r="Q111" s="8"/>
      <c r="R111" s="8"/>
      <c r="S111" s="8"/>
      <c r="T111" s="8"/>
      <c r="V111" s="54"/>
    </row>
    <row r="112" spans="1:22" outlineLevel="1" x14ac:dyDescent="0.35">
      <c r="A112" s="54"/>
      <c r="C112" s="1">
        <v>4</v>
      </c>
      <c r="D112" s="4"/>
      <c r="E112" s="6"/>
      <c r="F112" s="6"/>
      <c r="G112" s="8"/>
      <c r="H112" s="8"/>
      <c r="I112" s="27"/>
      <c r="J112" s="9"/>
      <c r="K112" s="8"/>
      <c r="L112" s="8"/>
      <c r="M112" s="8"/>
      <c r="N112" s="8"/>
      <c r="O112" s="8"/>
      <c r="P112" s="8"/>
      <c r="Q112" s="8"/>
      <c r="R112" s="8"/>
      <c r="S112" s="8"/>
      <c r="T112" s="8"/>
      <c r="V112" s="54"/>
    </row>
    <row r="113" spans="1:22" outlineLevel="1" x14ac:dyDescent="0.35">
      <c r="A113" s="54"/>
      <c r="C113" s="1">
        <v>5</v>
      </c>
      <c r="D113" s="3"/>
      <c r="E113" s="6"/>
      <c r="F113" s="7"/>
      <c r="G113" s="7"/>
      <c r="H113" s="7"/>
      <c r="I113" s="27"/>
      <c r="J113" s="7"/>
      <c r="K113" s="7"/>
      <c r="L113" s="7"/>
      <c r="M113" s="7"/>
      <c r="N113" s="7"/>
      <c r="O113" s="7"/>
      <c r="P113" s="7"/>
      <c r="Q113" s="7"/>
      <c r="R113" s="7"/>
      <c r="S113" s="7"/>
      <c r="T113" s="7"/>
      <c r="V113" s="54"/>
    </row>
    <row r="114" spans="1:22" outlineLevel="1" x14ac:dyDescent="0.35">
      <c r="A114" s="54"/>
      <c r="C114" s="1">
        <v>6</v>
      </c>
      <c r="D114" s="3"/>
      <c r="E114" s="6"/>
      <c r="F114" s="7"/>
      <c r="G114" s="7"/>
      <c r="H114" s="7"/>
      <c r="I114" s="27"/>
      <c r="J114" s="7"/>
      <c r="K114" s="7"/>
      <c r="L114" s="7"/>
      <c r="M114" s="7"/>
      <c r="N114" s="7"/>
      <c r="O114" s="7"/>
      <c r="P114" s="7"/>
      <c r="Q114" s="7"/>
      <c r="R114" s="7"/>
      <c r="S114" s="7"/>
      <c r="T114" s="7"/>
      <c r="V114" s="54"/>
    </row>
    <row r="115" spans="1:22" outlineLevel="1" x14ac:dyDescent="0.35">
      <c r="A115" s="54"/>
      <c r="C115" s="1">
        <v>7</v>
      </c>
      <c r="D115" s="3"/>
      <c r="E115" s="6"/>
      <c r="F115" s="7"/>
      <c r="G115" s="7"/>
      <c r="H115" s="7"/>
      <c r="I115" s="27"/>
      <c r="J115" s="7"/>
      <c r="K115" s="7"/>
      <c r="L115" s="7"/>
      <c r="M115" s="7"/>
      <c r="N115" s="7"/>
      <c r="O115" s="7"/>
      <c r="P115" s="7"/>
      <c r="Q115" s="7"/>
      <c r="R115" s="7"/>
      <c r="S115" s="7"/>
      <c r="T115" s="7"/>
      <c r="V115" s="54"/>
    </row>
    <row r="116" spans="1:22" x14ac:dyDescent="0.35">
      <c r="A116" s="54"/>
      <c r="D116" s="4" t="s">
        <v>114</v>
      </c>
      <c r="E116" s="6"/>
      <c r="F116" s="8"/>
      <c r="G116" s="8"/>
      <c r="H116" s="26"/>
      <c r="I116" s="50"/>
      <c r="J116" s="9"/>
      <c r="K116" s="8"/>
      <c r="L116" s="8"/>
      <c r="M116" s="8"/>
      <c r="N116" s="8"/>
      <c r="O116" s="8"/>
      <c r="P116" s="8"/>
      <c r="Q116" s="8"/>
      <c r="R116" s="8"/>
      <c r="S116" s="8"/>
      <c r="T116" s="8"/>
      <c r="V116" s="54"/>
    </row>
    <row r="117" spans="1:22" x14ac:dyDescent="0.35">
      <c r="A117" s="54"/>
      <c r="D117" s="39" t="s">
        <v>115</v>
      </c>
      <c r="E117" s="36"/>
      <c r="F117" s="36"/>
      <c r="G117" s="36"/>
      <c r="H117" s="36"/>
      <c r="I117" s="40"/>
      <c r="V117" s="54"/>
    </row>
    <row r="118" spans="1:22" x14ac:dyDescent="0.35">
      <c r="A118" s="54"/>
      <c r="V118" s="54"/>
    </row>
    <row r="119" spans="1:22" ht="15" customHeight="1" x14ac:dyDescent="0.35">
      <c r="A119" s="54"/>
      <c r="D119" s="38" t="s">
        <v>116</v>
      </c>
      <c r="E119" s="557" t="s">
        <v>117</v>
      </c>
      <c r="F119" s="557"/>
      <c r="G119" s="557"/>
      <c r="H119" s="557"/>
      <c r="I119" s="557"/>
      <c r="J119" s="53"/>
      <c r="K119" s="53"/>
      <c r="L119" s="53"/>
      <c r="M119" s="53"/>
      <c r="N119" s="53"/>
      <c r="O119" s="53"/>
      <c r="P119" s="53"/>
      <c r="Q119" s="53"/>
      <c r="R119" s="53"/>
      <c r="S119" s="53"/>
      <c r="T119" s="53"/>
      <c r="V119" s="54"/>
    </row>
    <row r="120" spans="1:22" x14ac:dyDescent="0.35">
      <c r="A120" s="54"/>
      <c r="D120" s="38" t="s">
        <v>118</v>
      </c>
      <c r="E120" s="52" t="s">
        <v>119</v>
      </c>
      <c r="F120" s="52"/>
      <c r="G120" s="52"/>
      <c r="H120" s="52"/>
      <c r="I120" s="52"/>
      <c r="J120" s="558"/>
      <c r="K120" s="558"/>
      <c r="L120" s="558"/>
      <c r="M120" s="558"/>
      <c r="N120" s="558"/>
      <c r="O120" s="558"/>
      <c r="P120" s="558"/>
      <c r="Q120" s="558"/>
      <c r="R120" s="558"/>
      <c r="S120" s="558"/>
      <c r="T120" s="558"/>
      <c r="V120" s="54"/>
    </row>
    <row r="121" spans="1:22" x14ac:dyDescent="0.35">
      <c r="A121" s="54"/>
      <c r="D121" s="38" t="s">
        <v>120</v>
      </c>
      <c r="E121" s="559">
        <v>43445</v>
      </c>
      <c r="F121" s="559"/>
      <c r="G121" s="559"/>
      <c r="H121" s="559"/>
      <c r="I121" s="559"/>
      <c r="J121" s="37"/>
      <c r="K121" s="37"/>
      <c r="L121" s="37"/>
      <c r="M121" s="37"/>
      <c r="N121" s="37"/>
      <c r="O121" s="37"/>
      <c r="P121" s="37"/>
      <c r="Q121" s="37"/>
      <c r="R121" s="37"/>
      <c r="S121" s="37"/>
      <c r="T121" s="37"/>
      <c r="V121" s="54"/>
    </row>
    <row r="122" spans="1:22" x14ac:dyDescent="0.35">
      <c r="A122" s="54"/>
      <c r="V122" s="54"/>
    </row>
    <row r="123" spans="1:22" x14ac:dyDescent="0.35">
      <c r="A123" s="54"/>
      <c r="B123" s="54"/>
      <c r="C123" s="54"/>
      <c r="D123" s="54"/>
      <c r="E123" s="55"/>
      <c r="F123" s="55"/>
      <c r="G123" s="55"/>
      <c r="H123" s="55"/>
      <c r="I123" s="55"/>
      <c r="J123" s="55"/>
      <c r="K123" s="55"/>
      <c r="L123" s="55"/>
      <c r="M123" s="55"/>
      <c r="N123" s="55"/>
      <c r="O123" s="55"/>
      <c r="P123" s="55"/>
      <c r="Q123" s="55"/>
      <c r="R123" s="55"/>
      <c r="S123" s="55"/>
      <c r="T123" s="55"/>
      <c r="U123" s="54"/>
      <c r="V123" s="54"/>
    </row>
  </sheetData>
  <sheetProtection sheet="1" objects="1" scenarios="1" selectLockedCells="1" selectUnlockedCells="1"/>
  <mergeCells count="9">
    <mergeCell ref="E119:I119"/>
    <mergeCell ref="J120:T120"/>
    <mergeCell ref="E121:I121"/>
    <mergeCell ref="C4:D4"/>
    <mergeCell ref="E4:T4"/>
    <mergeCell ref="C21:D21"/>
    <mergeCell ref="E22:T22"/>
    <mergeCell ref="E99:T99"/>
    <mergeCell ref="E108:T108"/>
  </mergeCells>
  <dataValidations count="1">
    <dataValidation type="textLength" allowBlank="1" showInputMessage="1" showErrorMessage="1" errorTitle="Character Length" error="Value can not exceed 250 characters" sqref="D25:D27 D5 D98:D116 D15" xr:uid="{973403F2-46E6-47A9-AF50-64C5D36AB011}">
      <formula1>0</formula1>
      <formula2>250</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6C5FCCF5C39C4C993062E79BC68126" ma:contentTypeVersion="15" ma:contentTypeDescription="Create a new document." ma:contentTypeScope="" ma:versionID="2f93eca06f745f42675d1535e5a0b8fc">
  <xsd:schema xmlns:xsd="http://www.w3.org/2001/XMLSchema" xmlns:xs="http://www.w3.org/2001/XMLSchema" xmlns:p="http://schemas.microsoft.com/office/2006/metadata/properties" xmlns:ns3="31122dc2-fb0a-476d-b918-0dafd109244f" xmlns:ns4="2d766a3d-5458-4e86-ab65-161de82e9187" targetNamespace="http://schemas.microsoft.com/office/2006/metadata/properties" ma:root="true" ma:fieldsID="1997d6bdc4cfe070218cc8d3c17fe6fa" ns3:_="" ns4:_="">
    <xsd:import namespace="31122dc2-fb0a-476d-b918-0dafd109244f"/>
    <xsd:import namespace="2d766a3d-5458-4e86-ab65-161de82e9187"/>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DateTaken" minOccurs="0"/>
                <xsd:element ref="ns3:MediaServiceObjectDetectorVersions" minOccurs="0"/>
                <xsd:element ref="ns3:MediaServiceAutoTags" minOccurs="0"/>
                <xsd:element ref="ns3:MediaServiceGenerationTime" minOccurs="0"/>
                <xsd:element ref="ns3:MediaServiceEventHashCode" minOccurs="0"/>
                <xsd:element ref="ns3:MediaLengthInSeconds" minOccurs="0"/>
                <xsd:element ref="ns3:MediaServiceSystemTags" minOccurs="0"/>
                <xsd:element ref="ns3:MediaServiceOC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122dc2-fb0a-476d-b918-0dafd109244f"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766a3d-5458-4e86-ab65-161de82e9187"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31122dc2-fb0a-476d-b918-0dafd109244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1AC8C4-BA76-43CB-A107-98038D8489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122dc2-fb0a-476d-b918-0dafd109244f"/>
    <ds:schemaRef ds:uri="2d766a3d-5458-4e86-ab65-161de82e91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5C0A3D-548B-40B9-AB52-CF1BBB7E3AB0}">
  <ds:schemaRefs>
    <ds:schemaRef ds:uri="http://purl.org/dc/dcmitype/"/>
    <ds:schemaRef ds:uri="http://schemas.microsoft.com/office/2006/metadata/properties"/>
    <ds:schemaRef ds:uri="http://schemas.openxmlformats.org/package/2006/metadata/core-properties"/>
    <ds:schemaRef ds:uri="http://www.w3.org/XML/1998/namespace"/>
    <ds:schemaRef ds:uri="http://purl.org/dc/elements/1.1/"/>
    <ds:schemaRef ds:uri="http://schemas.microsoft.com/office/2006/documentManagement/types"/>
    <ds:schemaRef ds:uri="http://purl.org/dc/terms/"/>
    <ds:schemaRef ds:uri="http://schemas.microsoft.com/office/infopath/2007/PartnerControls"/>
    <ds:schemaRef ds:uri="2d766a3d-5458-4e86-ab65-161de82e9187"/>
    <ds:schemaRef ds:uri="31122dc2-fb0a-476d-b918-0dafd109244f"/>
  </ds:schemaRefs>
</ds:datastoreItem>
</file>

<file path=customXml/itemProps3.xml><?xml version="1.0" encoding="utf-8"?>
<ds:datastoreItem xmlns:ds="http://schemas.openxmlformats.org/officeDocument/2006/customXml" ds:itemID="{1A809324-456C-4417-9887-4D9012CF6C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7</vt:i4>
      </vt:variant>
    </vt:vector>
  </HeadingPairs>
  <TitlesOfParts>
    <vt:vector size="28" baseType="lpstr">
      <vt:lpstr>Goods</vt:lpstr>
      <vt:lpstr>Works</vt:lpstr>
      <vt:lpstr>OSG</vt:lpstr>
      <vt:lpstr>Consultancy</vt:lpstr>
      <vt:lpstr>Non Consulting</vt:lpstr>
      <vt:lpstr>Communication1</vt:lpstr>
      <vt:lpstr>AHRM</vt:lpstr>
      <vt:lpstr>Finance</vt:lpstr>
      <vt:lpstr>DTIID</vt:lpstr>
      <vt:lpstr>Customs</vt:lpstr>
      <vt:lpstr>DIMPC</vt:lpstr>
      <vt:lpstr>DGIC</vt:lpstr>
      <vt:lpstr>Legal Affairs</vt:lpstr>
      <vt:lpstr>Communications</vt:lpstr>
      <vt:lpstr>Communication</vt:lpstr>
      <vt:lpstr>Value Chain</vt:lpstr>
      <vt:lpstr>Private Sector Engagement</vt:lpstr>
      <vt:lpstr>Overall Summary</vt:lpstr>
      <vt:lpstr>Sourcing Methods Mapping</vt:lpstr>
      <vt:lpstr>Protocol</vt:lpstr>
      <vt:lpstr>Annual Sourcing Plan-Sample</vt:lpstr>
      <vt:lpstr>Category</vt:lpstr>
      <vt:lpstr>CS</vt:lpstr>
      <vt:lpstr>CW</vt:lpstr>
      <vt:lpstr>GO</vt:lpstr>
      <vt:lpstr>NC</vt:lpstr>
      <vt:lpstr>PrcCatgCode</vt:lpstr>
      <vt:lpstr>'Sourcing Methods Mapping'!Print_Area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Jaime Gracia</dc:creator>
  <cp:keywords/>
  <dc:description/>
  <cp:lastModifiedBy>Nadia Amoako-Gyampah</cp:lastModifiedBy>
  <cp:revision/>
  <dcterms:created xsi:type="dcterms:W3CDTF">2015-10-23T18:47:02Z</dcterms:created>
  <dcterms:modified xsi:type="dcterms:W3CDTF">2024-07-02T16:37:01Z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ffisync_UpdateToken">
    <vt:lpwstr>1</vt:lpwstr>
  </property>
  <property fmtid="{D5CDD505-2E9C-101B-9397-08002B2CF9AE}" pid="3" name="Offisync_ServerID">
    <vt:lpwstr>d939fab4-716e-42cc-bfec-ffb0ab88b99b</vt:lpwstr>
  </property>
  <property fmtid="{D5CDD505-2E9C-101B-9397-08002B2CF9AE}" pid="4" name="Jive_LatestUserAccountName">
    <vt:lpwstr>wb374966</vt:lpwstr>
  </property>
  <property fmtid="{D5CDD505-2E9C-101B-9397-08002B2CF9AE}" pid="5" name="Offisync_ProviderInitializationData">
    <vt:lpwstr>https://spark.worldbank.org</vt:lpwstr>
  </property>
  <property fmtid="{D5CDD505-2E9C-101B-9397-08002B2CF9AE}" pid="6" name="Jive_VersionGuid">
    <vt:lpwstr>2a2b2c27-1864-464d-82a7-9be5b039141c</vt:lpwstr>
  </property>
  <property fmtid="{D5CDD505-2E9C-101B-9397-08002B2CF9AE}" pid="7" name="Offisync_UniqueId">
    <vt:lpwstr>156301</vt:lpwstr>
  </property>
  <property fmtid="{D5CDD505-2E9C-101B-9397-08002B2CF9AE}" pid="8" name="ContentTypeId">
    <vt:lpwstr>0x0101001A6C5FCCF5C39C4C993062E79BC68126</vt:lpwstr>
  </property>
</Properties>
</file>